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Daniela Stan\Desktop\"/>
    </mc:Choice>
  </mc:AlternateContent>
  <xr:revisionPtr revIDLastSave="0" documentId="13_ncr:1_{38E85AE3-0E92-40DE-A48F-C191B9F763D0}" xr6:coauthVersionLast="47" xr6:coauthVersionMax="47" xr10:uidLastSave="{00000000-0000-0000-0000-000000000000}"/>
  <bookViews>
    <workbookView xWindow="-120" yWindow="-120" windowWidth="29040" windowHeight="15840" firstSheet="2" activeTab="11" xr2:uid="{00000000-000D-0000-FFFF-FFFF00000000}"/>
  </bookViews>
  <sheets>
    <sheet name="IANUARIE" sheetId="2" r:id="rId1"/>
    <sheet name="FEBRUARIE" sheetId="3" r:id="rId2"/>
    <sheet name="MARTIE" sheetId="4" r:id="rId3"/>
    <sheet name="APRILIE" sheetId="5" r:id="rId4"/>
    <sheet name="MAI" sheetId="6" r:id="rId5"/>
    <sheet name="IUNIE" sheetId="7" r:id="rId6"/>
    <sheet name="IULIE" sheetId="8" r:id="rId7"/>
    <sheet name="AUGUST" sheetId="9" r:id="rId8"/>
    <sheet name="SEPTEMBRIE" sheetId="10" r:id="rId9"/>
    <sheet name="OCTOMBRIE" sheetId="11" r:id="rId10"/>
    <sheet name="NOIEMBRIE" sheetId="12" r:id="rId11"/>
    <sheet name="DECEMBRIE" sheetId="13" r:id="rId12"/>
    <sheet name="Foaie2" sheetId="15" r:id="rId13"/>
  </sheets>
  <calcPr calcId="181029" calcMode="manual"/>
</workbook>
</file>

<file path=xl/calcChain.xml><?xml version="1.0" encoding="utf-8"?>
<calcChain xmlns="http://schemas.openxmlformats.org/spreadsheetml/2006/main">
  <c r="G30" i="13" l="1"/>
  <c r="G28" i="13" s="1"/>
  <c r="F30" i="13"/>
  <c r="E30" i="13"/>
  <c r="E28" i="13" s="1"/>
  <c r="F28" i="13"/>
  <c r="F24" i="13" s="1"/>
  <c r="G25" i="13"/>
  <c r="G44" i="13" s="1"/>
  <c r="F25" i="13"/>
  <c r="F44" i="13" s="1"/>
  <c r="E25" i="13"/>
  <c r="E44" i="13" s="1"/>
  <c r="G19" i="13"/>
  <c r="F19" i="13"/>
  <c r="E19" i="13"/>
  <c r="G16" i="13"/>
  <c r="F16" i="13"/>
  <c r="F45" i="13" s="1"/>
  <c r="E16" i="13"/>
  <c r="E45" i="13" s="1"/>
  <c r="G14" i="13"/>
  <c r="F14" i="13"/>
  <c r="E14" i="13"/>
  <c r="E12" i="13" s="1"/>
  <c r="G13" i="13"/>
  <c r="F13" i="13"/>
  <c r="F12" i="13" s="1"/>
  <c r="E13" i="13"/>
  <c r="G12" i="13"/>
  <c r="E14" i="12"/>
  <c r="G44" i="12"/>
  <c r="G30" i="12"/>
  <c r="G28" i="12" s="1"/>
  <c r="G24" i="12" s="1"/>
  <c r="F30" i="12"/>
  <c r="F28" i="12" s="1"/>
  <c r="E30" i="12"/>
  <c r="E28" i="12"/>
  <c r="G25" i="12"/>
  <c r="F25" i="12"/>
  <c r="F44" i="12" s="1"/>
  <c r="E25" i="12"/>
  <c r="E44" i="12" s="1"/>
  <c r="G19" i="12"/>
  <c r="F19" i="12"/>
  <c r="E19" i="12"/>
  <c r="G16" i="12"/>
  <c r="F16" i="12"/>
  <c r="E16" i="12"/>
  <c r="E45" i="12" s="1"/>
  <c r="G14" i="12"/>
  <c r="F14" i="12"/>
  <c r="G13" i="12"/>
  <c r="G12" i="12" s="1"/>
  <c r="F13" i="12"/>
  <c r="F12" i="12" s="1"/>
  <c r="E13" i="12"/>
  <c r="E12" i="12"/>
  <c r="G30" i="11"/>
  <c r="G28" i="11" s="1"/>
  <c r="G24" i="11" s="1"/>
  <c r="F30" i="11"/>
  <c r="E30" i="11"/>
  <c r="F28" i="11"/>
  <c r="F24" i="11" s="1"/>
  <c r="E28" i="11"/>
  <c r="G25" i="11"/>
  <c r="G44" i="11" s="1"/>
  <c r="F25" i="11"/>
  <c r="F44" i="11" s="1"/>
  <c r="E25" i="11"/>
  <c r="E44" i="11" s="1"/>
  <c r="G19" i="11"/>
  <c r="F19" i="11"/>
  <c r="E19" i="11"/>
  <c r="G16" i="11"/>
  <c r="F16" i="11"/>
  <c r="F45" i="11" s="1"/>
  <c r="E16" i="11"/>
  <c r="E45" i="11" s="1"/>
  <c r="G14" i="11"/>
  <c r="F14" i="11"/>
  <c r="E14" i="11"/>
  <c r="E12" i="11" s="1"/>
  <c r="G13" i="11"/>
  <c r="F13" i="11"/>
  <c r="E13" i="11"/>
  <c r="G12" i="11"/>
  <c r="F12" i="11"/>
  <c r="F44" i="10"/>
  <c r="G30" i="10"/>
  <c r="F30" i="10"/>
  <c r="E30" i="10"/>
  <c r="E28" i="10" s="1"/>
  <c r="E24" i="10" s="1"/>
  <c r="G28" i="10"/>
  <c r="F28" i="10"/>
  <c r="G25" i="10"/>
  <c r="G44" i="10" s="1"/>
  <c r="F25" i="10"/>
  <c r="E25" i="10"/>
  <c r="E44" i="10" s="1"/>
  <c r="E46" i="10" s="1"/>
  <c r="F24" i="10"/>
  <c r="G19" i="10"/>
  <c r="G45" i="10" s="1"/>
  <c r="F19" i="10"/>
  <c r="E19" i="10"/>
  <c r="G16" i="10"/>
  <c r="F16" i="10"/>
  <c r="F45" i="10" s="1"/>
  <c r="E16" i="10"/>
  <c r="E45" i="10" s="1"/>
  <c r="G14" i="10"/>
  <c r="G12" i="10" s="1"/>
  <c r="F14" i="10"/>
  <c r="E14" i="10"/>
  <c r="G13" i="10"/>
  <c r="F13" i="10"/>
  <c r="F12" i="10" s="1"/>
  <c r="E13" i="10"/>
  <c r="E12" i="10"/>
  <c r="E14" i="9"/>
  <c r="F14" i="9"/>
  <c r="G14" i="9"/>
  <c r="G30" i="9"/>
  <c r="G28" i="9" s="1"/>
  <c r="F30" i="9"/>
  <c r="E30" i="9"/>
  <c r="E28" i="9" s="1"/>
  <c r="E45" i="9" s="1"/>
  <c r="F28" i="9"/>
  <c r="G25" i="9"/>
  <c r="G44" i="9" s="1"/>
  <c r="F25" i="9"/>
  <c r="F44" i="9" s="1"/>
  <c r="E25" i="9"/>
  <c r="G19" i="9"/>
  <c r="F19" i="9"/>
  <c r="E19" i="9"/>
  <c r="G16" i="9"/>
  <c r="F16" i="9"/>
  <c r="E16" i="9"/>
  <c r="G13" i="9"/>
  <c r="G12" i="9" s="1"/>
  <c r="F13" i="9"/>
  <c r="F12" i="9" s="1"/>
  <c r="E13" i="9"/>
  <c r="E12" i="9" s="1"/>
  <c r="G30" i="8"/>
  <c r="G28" i="8" s="1"/>
  <c r="G24" i="8" s="1"/>
  <c r="F30" i="8"/>
  <c r="F28" i="8" s="1"/>
  <c r="F24" i="8" s="1"/>
  <c r="E30" i="8"/>
  <c r="E28" i="8"/>
  <c r="E24" i="8" s="1"/>
  <c r="G25" i="8"/>
  <c r="G44" i="8" s="1"/>
  <c r="F25" i="8"/>
  <c r="F44" i="8" s="1"/>
  <c r="E25" i="8"/>
  <c r="E44" i="8" s="1"/>
  <c r="G19" i="8"/>
  <c r="F19" i="8"/>
  <c r="E19" i="8"/>
  <c r="G16" i="8"/>
  <c r="F16" i="8"/>
  <c r="E16" i="8"/>
  <c r="G14" i="8"/>
  <c r="F14" i="8"/>
  <c r="E14" i="8"/>
  <c r="G13" i="8"/>
  <c r="F13" i="8"/>
  <c r="E13" i="8"/>
  <c r="E12" i="8" s="1"/>
  <c r="F44" i="7"/>
  <c r="G30" i="7"/>
  <c r="G28" i="7" s="1"/>
  <c r="F30" i="7"/>
  <c r="E30" i="7"/>
  <c r="E28" i="7" s="1"/>
  <c r="F28" i="7"/>
  <c r="F24" i="7" s="1"/>
  <c r="G25" i="7"/>
  <c r="G44" i="7" s="1"/>
  <c r="G46" i="7" s="1"/>
  <c r="F25" i="7"/>
  <c r="E25" i="7"/>
  <c r="E44" i="7" s="1"/>
  <c r="G19" i="7"/>
  <c r="G45" i="7" s="1"/>
  <c r="F19" i="7"/>
  <c r="E19" i="7"/>
  <c r="G16" i="7"/>
  <c r="F16" i="7"/>
  <c r="F45" i="7" s="1"/>
  <c r="E16" i="7"/>
  <c r="G14" i="7"/>
  <c r="F14" i="7"/>
  <c r="E14" i="7"/>
  <c r="E12" i="7" s="1"/>
  <c r="G13" i="7"/>
  <c r="F13" i="7"/>
  <c r="F12" i="7" s="1"/>
  <c r="E13" i="7"/>
  <c r="G12" i="7"/>
  <c r="F19" i="6"/>
  <c r="E44" i="6"/>
  <c r="G30" i="6"/>
  <c r="F30" i="6"/>
  <c r="F28" i="6" s="1"/>
  <c r="E30" i="6"/>
  <c r="E28" i="6" s="1"/>
  <c r="E24" i="6" s="1"/>
  <c r="G28" i="6"/>
  <c r="G25" i="6"/>
  <c r="G44" i="6" s="1"/>
  <c r="F25" i="6"/>
  <c r="F44" i="6" s="1"/>
  <c r="E25" i="6"/>
  <c r="G19" i="6"/>
  <c r="E19" i="6"/>
  <c r="G16" i="6"/>
  <c r="F16" i="6"/>
  <c r="E16" i="6"/>
  <c r="G14" i="6"/>
  <c r="F14" i="6"/>
  <c r="E14" i="6"/>
  <c r="G13" i="6"/>
  <c r="F13" i="6"/>
  <c r="E13" i="6"/>
  <c r="E12" i="6" s="1"/>
  <c r="F16" i="5"/>
  <c r="F46" i="13" l="1"/>
  <c r="G45" i="13"/>
  <c r="G46" i="13" s="1"/>
  <c r="E46" i="13"/>
  <c r="G24" i="13"/>
  <c r="E24" i="13"/>
  <c r="F45" i="12"/>
  <c r="F46" i="12"/>
  <c r="G45" i="12"/>
  <c r="G46" i="12" s="1"/>
  <c r="E46" i="12"/>
  <c r="E24" i="12"/>
  <c r="F24" i="12"/>
  <c r="G45" i="11"/>
  <c r="G46" i="11" s="1"/>
  <c r="E46" i="11"/>
  <c r="F46" i="11"/>
  <c r="E24" i="11"/>
  <c r="G46" i="10"/>
  <c r="F46" i="10"/>
  <c r="G24" i="10"/>
  <c r="F45" i="9"/>
  <c r="G45" i="9"/>
  <c r="F46" i="9"/>
  <c r="G46" i="9"/>
  <c r="E24" i="9"/>
  <c r="E44" i="9"/>
  <c r="E46" i="9" s="1"/>
  <c r="F24" i="9"/>
  <c r="G24" i="9"/>
  <c r="F12" i="8"/>
  <c r="G12" i="8"/>
  <c r="E45" i="8"/>
  <c r="E46" i="8" s="1"/>
  <c r="F45" i="8"/>
  <c r="F46" i="8" s="1"/>
  <c r="G45" i="8"/>
  <c r="G46" i="8" s="1"/>
  <c r="E45" i="7"/>
  <c r="E46" i="7" s="1"/>
  <c r="F46" i="7"/>
  <c r="G24" i="7"/>
  <c r="E24" i="7"/>
  <c r="G45" i="6"/>
  <c r="G12" i="6"/>
  <c r="F12" i="6"/>
  <c r="F45" i="6"/>
  <c r="F46" i="6" s="1"/>
  <c r="G46" i="6"/>
  <c r="E45" i="6"/>
  <c r="E46" i="6" s="1"/>
  <c r="F24" i="6"/>
  <c r="G24" i="6"/>
  <c r="G30" i="5"/>
  <c r="F30" i="5"/>
  <c r="E30" i="5"/>
  <c r="E28" i="5" s="1"/>
  <c r="E24" i="5" s="1"/>
  <c r="G28" i="5"/>
  <c r="G24" i="5" s="1"/>
  <c r="F28" i="5"/>
  <c r="G25" i="5"/>
  <c r="G44" i="5" s="1"/>
  <c r="F25" i="5"/>
  <c r="F44" i="5" s="1"/>
  <c r="E25" i="5"/>
  <c r="E44" i="5" s="1"/>
  <c r="G19" i="5"/>
  <c r="F19" i="5"/>
  <c r="F45" i="5" s="1"/>
  <c r="E19" i="5"/>
  <c r="G16" i="5"/>
  <c r="E16" i="5"/>
  <c r="E45" i="5" s="1"/>
  <c r="G14" i="5"/>
  <c r="F14" i="5"/>
  <c r="E14" i="5"/>
  <c r="G13" i="5"/>
  <c r="F13" i="5"/>
  <c r="F12" i="5" s="1"/>
  <c r="E13" i="5"/>
  <c r="F44" i="4"/>
  <c r="E44" i="4"/>
  <c r="G30" i="4"/>
  <c r="F30" i="4"/>
  <c r="F28" i="4" s="1"/>
  <c r="F24" i="4" s="1"/>
  <c r="E30" i="4"/>
  <c r="E28" i="4" s="1"/>
  <c r="E24" i="4" s="1"/>
  <c r="G28" i="4"/>
  <c r="G25" i="4"/>
  <c r="G44" i="4" s="1"/>
  <c r="F25" i="4"/>
  <c r="E25" i="4"/>
  <c r="G19" i="4"/>
  <c r="F19" i="4"/>
  <c r="E19" i="4"/>
  <c r="G16" i="4"/>
  <c r="F16" i="4"/>
  <c r="E16" i="4"/>
  <c r="E45" i="4" s="1"/>
  <c r="G14" i="4"/>
  <c r="F14" i="4"/>
  <c r="E14" i="4"/>
  <c r="G13" i="4"/>
  <c r="F13" i="4"/>
  <c r="E13" i="4"/>
  <c r="E12" i="4"/>
  <c r="G30" i="3"/>
  <c r="G28" i="3" s="1"/>
  <c r="F30" i="3"/>
  <c r="F28" i="3" s="1"/>
  <c r="E30" i="3"/>
  <c r="E28" i="3" s="1"/>
  <c r="E24" i="3" s="1"/>
  <c r="G25" i="3"/>
  <c r="G43" i="3" s="1"/>
  <c r="F25" i="3"/>
  <c r="F24" i="3" s="1"/>
  <c r="E25" i="3"/>
  <c r="E43" i="3" s="1"/>
  <c r="G19" i="3"/>
  <c r="F19" i="3"/>
  <c r="E19" i="3"/>
  <c r="G16" i="3"/>
  <c r="F16" i="3"/>
  <c r="F44" i="3" s="1"/>
  <c r="E16" i="3"/>
  <c r="G14" i="3"/>
  <c r="F14" i="3"/>
  <c r="E14" i="3"/>
  <c r="G13" i="3"/>
  <c r="G12" i="3" s="1"/>
  <c r="F13" i="3"/>
  <c r="F12" i="3" s="1"/>
  <c r="E13" i="3"/>
  <c r="E12" i="3" s="1"/>
  <c r="G30" i="2"/>
  <c r="F30" i="2"/>
  <c r="F28" i="2" s="1"/>
  <c r="E30" i="2"/>
  <c r="E28" i="2" s="1"/>
  <c r="G28" i="2"/>
  <c r="G25" i="2"/>
  <c r="G43" i="2" s="1"/>
  <c r="F25" i="2"/>
  <c r="F43" i="2" s="1"/>
  <c r="E25" i="2"/>
  <c r="E43" i="2" s="1"/>
  <c r="G19" i="2"/>
  <c r="F19" i="2"/>
  <c r="E19" i="2"/>
  <c r="G16" i="2"/>
  <c r="F16" i="2"/>
  <c r="E16" i="2"/>
  <c r="G14" i="2"/>
  <c r="F14" i="2"/>
  <c r="E14" i="2"/>
  <c r="G13" i="2"/>
  <c r="F13" i="2"/>
  <c r="F12" i="2" s="1"/>
  <c r="E13" i="2"/>
  <c r="G12" i="5" l="1"/>
  <c r="F46" i="5"/>
  <c r="G45" i="5"/>
  <c r="G46" i="5" s="1"/>
  <c r="E46" i="5"/>
  <c r="E12" i="5"/>
  <c r="F24" i="5"/>
  <c r="F12" i="4"/>
  <c r="G12" i="4"/>
  <c r="G45" i="4"/>
  <c r="G46" i="4"/>
  <c r="F45" i="4"/>
  <c r="E46" i="4"/>
  <c r="F46" i="4"/>
  <c r="G24" i="4"/>
  <c r="E44" i="3"/>
  <c r="E45" i="3" s="1"/>
  <c r="G44" i="3"/>
  <c r="G45" i="3" s="1"/>
  <c r="F43" i="3"/>
  <c r="F45" i="3" s="1"/>
  <c r="G24" i="3"/>
  <c r="F44" i="2"/>
  <c r="G12" i="2"/>
  <c r="G44" i="2"/>
  <c r="G45" i="2" s="1"/>
  <c r="E24" i="2"/>
  <c r="E44" i="2"/>
  <c r="E45" i="2" s="1"/>
  <c r="E12" i="2"/>
  <c r="F45" i="2"/>
  <c r="F24" i="2"/>
  <c r="G24" i="2"/>
</calcChain>
</file>

<file path=xl/sharedStrings.xml><?xml version="1.0" encoding="utf-8"?>
<sst xmlns="http://schemas.openxmlformats.org/spreadsheetml/2006/main" count="947" uniqueCount="81">
  <si>
    <t>TOTAL</t>
  </si>
  <si>
    <t>Nr. Crt.</t>
  </si>
  <si>
    <t>Program National de Sanatate</t>
  </si>
  <si>
    <t>Unitatea care deruleaza</t>
  </si>
  <si>
    <t>Subprogram</t>
  </si>
  <si>
    <t>Buget de stat</t>
  </si>
  <si>
    <t>Prevedere</t>
  </si>
  <si>
    <t>Finantare</t>
  </si>
  <si>
    <t>Plata</t>
  </si>
  <si>
    <t>P.N. I.1 Imunizare</t>
  </si>
  <si>
    <t>DSP</t>
  </si>
  <si>
    <t>P.N.I.2 boli prioritare</t>
  </si>
  <si>
    <t>P.N.II factori de mediu</t>
  </si>
  <si>
    <t>P.N. I.3 HIV</t>
  </si>
  <si>
    <t>JUDET</t>
  </si>
  <si>
    <t>Total</t>
  </si>
  <si>
    <t>I.3.1</t>
  </si>
  <si>
    <t>Preventie</t>
  </si>
  <si>
    <t>I.3.2</t>
  </si>
  <si>
    <t>Tratament</t>
  </si>
  <si>
    <t>DSP                 I.3.1</t>
  </si>
  <si>
    <t>Spitalul Jud. de Urg. Targoviste</t>
  </si>
  <si>
    <t>P.N. I.4 TBC</t>
  </si>
  <si>
    <t>Sp. Jud. de Urg. Targoviste</t>
  </si>
  <si>
    <t>Sp. Municipal Moreni</t>
  </si>
  <si>
    <t>Sp. Or. Gaesti</t>
  </si>
  <si>
    <t>Sp. Or. Pucioasa</t>
  </si>
  <si>
    <t>P.N.VI. Mama si copil</t>
  </si>
  <si>
    <t>TOTAL P.N.VI.</t>
  </si>
  <si>
    <t>Lapte praf</t>
  </si>
  <si>
    <t>Mortalitate materna</t>
  </si>
  <si>
    <t>P.N. VI.1.4 Malnutritie</t>
  </si>
  <si>
    <t>P.N. VI.1.6 Retinopatie</t>
  </si>
  <si>
    <t>P.N. VI.3.4 Izoimunizare Rh</t>
  </si>
  <si>
    <t>TOTAL DSP</t>
  </si>
  <si>
    <t>TOTAL AAPL</t>
  </si>
  <si>
    <t>TOTAL GENERAL</t>
  </si>
  <si>
    <t>P.N. VI.1.5 Deficiente auz</t>
  </si>
  <si>
    <t>V. Promovarea sanatatii</t>
  </si>
  <si>
    <t>P.N.I.5 inf. nosocomiale</t>
  </si>
  <si>
    <t>Actiuni Prioritare ATI</t>
  </si>
  <si>
    <t>Actiuni Prioritare AVCAc</t>
  </si>
  <si>
    <t>Actiuni Prioritare IE/RE</t>
  </si>
  <si>
    <t>P.N.IV.4 Vitamina D</t>
  </si>
  <si>
    <t>P.N.IV.1 Screening cancer col uterin</t>
  </si>
  <si>
    <t>PN I.2 RT-PCR</t>
  </si>
  <si>
    <t>PNS 2022</t>
  </si>
  <si>
    <t>07,02,2022</t>
  </si>
  <si>
    <t>07,03,2022</t>
  </si>
  <si>
    <t>07,04,2022</t>
  </si>
  <si>
    <t>Actiuni Prioritare USTACC</t>
  </si>
  <si>
    <t>06,05,2022</t>
  </si>
  <si>
    <t>P.N. I Vaccinare</t>
  </si>
  <si>
    <t>P.N.II Boli prioritare</t>
  </si>
  <si>
    <t>P.N.V Factori de mediu</t>
  </si>
  <si>
    <t>P.N. XII Promovarea sanatatii</t>
  </si>
  <si>
    <t>P.N. III HIV</t>
  </si>
  <si>
    <t>P.N. IV TBC</t>
  </si>
  <si>
    <t>P.N.XIII Mama si copil</t>
  </si>
  <si>
    <t>PN II RT-PCR</t>
  </si>
  <si>
    <t>P.N.X Vitamina D</t>
  </si>
  <si>
    <t>P.N.VII.1 Screening cancer col uterin</t>
  </si>
  <si>
    <t>PN XII.1.3.1. Lapte praf</t>
  </si>
  <si>
    <t>PN XII.1.1.2. Deficiente auz</t>
  </si>
  <si>
    <t>PN XII.1.3.2. Malnutritie</t>
  </si>
  <si>
    <t>PN XII.1.1.3. Retinopatie</t>
  </si>
  <si>
    <t>PN XII.2.4. Izoimunizare Rh</t>
  </si>
  <si>
    <t xml:space="preserve">DSP              </t>
  </si>
  <si>
    <t>06,06,2022</t>
  </si>
  <si>
    <t>06,07,2022</t>
  </si>
  <si>
    <t>01,08,2022</t>
  </si>
  <si>
    <t>06,09,2022</t>
  </si>
  <si>
    <t>30,09,2022</t>
  </si>
  <si>
    <t>04,11,2022</t>
  </si>
  <si>
    <t>13,12,2022</t>
  </si>
  <si>
    <t>30,12,2022</t>
  </si>
  <si>
    <t>PN XIII.1.3.1. Lapte praf</t>
  </si>
  <si>
    <t>PN XIII.1.3.2. Malnutritie</t>
  </si>
  <si>
    <t>PN XIII.1.1.2. Deficiente auz</t>
  </si>
  <si>
    <t>PN XIII.1.1.3. Retinopatie</t>
  </si>
  <si>
    <t>PN XIII.2.4. Izoimunizare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</si>
</sst>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color indexed="17"/>
      <name val="Arial"/>
      <family val="2"/>
      <charset val="1"/>
    </font>
    <font>
      <b/>
      <i/>
      <sz val="10"/>
      <name val="Arial"/>
      <family val="2"/>
      <charset val="1"/>
    </font>
    <font>
      <sz val="10"/>
      <color indexed="12"/>
      <name val="Arial"/>
      <family val="2"/>
      <charset val="1"/>
    </font>
    <font>
      <i/>
      <sz val="10"/>
      <color indexed="12"/>
      <name val="Arial"/>
      <family val="2"/>
      <charset val="1"/>
    </font>
    <font>
      <b/>
      <sz val="12"/>
      <name val="Arial"/>
      <family val="2"/>
      <charset val="1"/>
    </font>
    <font>
      <b/>
      <sz val="12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3" fontId="1" fillId="0" borderId="0" xfId="1" applyNumberFormat="1"/>
    <xf numFmtId="0" fontId="3" fillId="0" borderId="0" xfId="1" applyFont="1" applyAlignment="1">
      <alignment horizontal="center"/>
    </xf>
    <xf numFmtId="0" fontId="3" fillId="0" borderId="4" xfId="1" applyFont="1" applyBorder="1"/>
    <xf numFmtId="0" fontId="1" fillId="0" borderId="5" xfId="1" applyBorder="1"/>
    <xf numFmtId="0" fontId="4" fillId="0" borderId="6" xfId="1" applyFont="1" applyBorder="1" applyAlignment="1">
      <alignment wrapText="1"/>
    </xf>
    <xf numFmtId="0" fontId="4" fillId="0" borderId="7" xfId="1" applyFont="1" applyBorder="1"/>
    <xf numFmtId="0" fontId="4" fillId="0" borderId="8" xfId="1" applyFont="1" applyBorder="1"/>
    <xf numFmtId="0" fontId="1" fillId="0" borderId="10" xfId="1" applyBorder="1"/>
    <xf numFmtId="0" fontId="4" fillId="0" borderId="1" xfId="1" applyFont="1" applyBorder="1" applyAlignment="1">
      <alignment wrapText="1"/>
    </xf>
    <xf numFmtId="0" fontId="4" fillId="0" borderId="11" xfId="1" applyFont="1" applyBorder="1"/>
    <xf numFmtId="0" fontId="4" fillId="0" borderId="12" xfId="1" applyFont="1" applyBorder="1"/>
    <xf numFmtId="0" fontId="1" fillId="0" borderId="14" xfId="1" applyBorder="1"/>
    <xf numFmtId="0" fontId="4" fillId="0" borderId="15" xfId="1" applyFont="1" applyBorder="1"/>
    <xf numFmtId="0" fontId="4" fillId="0" borderId="16" xfId="1" applyFont="1" applyBorder="1"/>
    <xf numFmtId="0" fontId="3" fillId="0" borderId="19" xfId="1" applyFont="1" applyBorder="1"/>
    <xf numFmtId="0" fontId="3" fillId="2" borderId="20" xfId="1" applyFont="1" applyFill="1" applyBorder="1" applyAlignment="1">
      <alignment wrapText="1"/>
    </xf>
    <xf numFmtId="0" fontId="3" fillId="2" borderId="21" xfId="1" applyFont="1" applyFill="1" applyBorder="1" applyAlignment="1">
      <alignment horizontal="right"/>
    </xf>
    <xf numFmtId="0" fontId="3" fillId="2" borderId="22" xfId="1" applyFont="1" applyFill="1" applyBorder="1"/>
    <xf numFmtId="0" fontId="3" fillId="0" borderId="25" xfId="1" applyFont="1" applyBorder="1"/>
    <xf numFmtId="0" fontId="3" fillId="0" borderId="26" xfId="1" applyFont="1" applyBorder="1" applyAlignment="1">
      <alignment wrapText="1"/>
    </xf>
    <xf numFmtId="0" fontId="3" fillId="0" borderId="27" xfId="1" applyFont="1" applyBorder="1" applyAlignment="1">
      <alignment horizontal="right"/>
    </xf>
    <xf numFmtId="0" fontId="5" fillId="0" borderId="28" xfId="1" applyFont="1" applyBorder="1"/>
    <xf numFmtId="0" fontId="3" fillId="0" borderId="30" xfId="1" applyFont="1" applyBorder="1" applyAlignment="1">
      <alignment horizontal="right"/>
    </xf>
    <xf numFmtId="0" fontId="5" fillId="0" borderId="31" xfId="1" applyFont="1" applyBorder="1"/>
    <xf numFmtId="0" fontId="1" fillId="0" borderId="25" xfId="1" applyBorder="1"/>
    <xf numFmtId="0" fontId="1" fillId="0" borderId="26" xfId="1" applyBorder="1" applyAlignment="1">
      <alignment wrapText="1"/>
    </xf>
    <xf numFmtId="0" fontId="4" fillId="3" borderId="34" xfId="1" applyFont="1" applyFill="1" applyBorder="1"/>
    <xf numFmtId="0" fontId="4" fillId="3" borderId="35" xfId="1" applyFont="1" applyFill="1" applyBorder="1"/>
    <xf numFmtId="0" fontId="1" fillId="0" borderId="36" xfId="1" applyBorder="1"/>
    <xf numFmtId="0" fontId="1" fillId="0" borderId="37" xfId="1" applyBorder="1" applyAlignment="1">
      <alignment wrapText="1"/>
    </xf>
    <xf numFmtId="0" fontId="6" fillId="4" borderId="5" xfId="1" applyFont="1" applyFill="1" applyBorder="1"/>
    <xf numFmtId="0" fontId="6" fillId="4" borderId="9" xfId="1" applyFont="1" applyFill="1" applyBorder="1"/>
    <xf numFmtId="0" fontId="6" fillId="0" borderId="3" xfId="1" applyFont="1" applyBorder="1" applyAlignment="1">
      <alignment horizontal="right"/>
    </xf>
    <xf numFmtId="0" fontId="7" fillId="0" borderId="13" xfId="1" applyFont="1" applyBorder="1"/>
    <xf numFmtId="0" fontId="1" fillId="0" borderId="16" xfId="1" applyBorder="1"/>
    <xf numFmtId="0" fontId="1" fillId="0" borderId="38" xfId="1" applyBorder="1" applyAlignment="1">
      <alignment wrapText="1"/>
    </xf>
    <xf numFmtId="0" fontId="6" fillId="0" borderId="32" xfId="1" applyFont="1" applyBorder="1" applyAlignment="1">
      <alignment horizontal="right"/>
    </xf>
    <xf numFmtId="0" fontId="7" fillId="0" borderId="31" xfId="1" applyFont="1" applyBorder="1"/>
    <xf numFmtId="0" fontId="3" fillId="0" borderId="39" xfId="1" applyFont="1" applyBorder="1"/>
    <xf numFmtId="0" fontId="3" fillId="2" borderId="23" xfId="1" applyFont="1" applyFill="1" applyBorder="1" applyAlignment="1">
      <alignment wrapText="1"/>
    </xf>
    <xf numFmtId="0" fontId="3" fillId="2" borderId="24" xfId="1" applyFont="1" applyFill="1" applyBorder="1"/>
    <xf numFmtId="0" fontId="1" fillId="5" borderId="19" xfId="1" applyFill="1" applyBorder="1"/>
    <xf numFmtId="0" fontId="1" fillId="5" borderId="29" xfId="1" applyFill="1" applyBorder="1" applyAlignment="1">
      <alignment wrapText="1"/>
    </xf>
    <xf numFmtId="0" fontId="6" fillId="5" borderId="2" xfId="1" applyFont="1" applyFill="1" applyBorder="1"/>
    <xf numFmtId="0" fontId="1" fillId="6" borderId="19" xfId="1" applyFill="1" applyBorder="1"/>
    <xf numFmtId="0" fontId="1" fillId="6" borderId="10" xfId="1" applyFill="1" applyBorder="1"/>
    <xf numFmtId="0" fontId="6" fillId="6" borderId="1" xfId="1" applyFont="1" applyFill="1" applyBorder="1"/>
    <xf numFmtId="0" fontId="1" fillId="7" borderId="19" xfId="1" applyFill="1" applyBorder="1"/>
    <xf numFmtId="0" fontId="1" fillId="7" borderId="10" xfId="1" applyFill="1" applyBorder="1"/>
    <xf numFmtId="0" fontId="6" fillId="7" borderId="1" xfId="1" applyFont="1" applyFill="1" applyBorder="1"/>
    <xf numFmtId="0" fontId="1" fillId="8" borderId="19" xfId="1" applyFill="1" applyBorder="1"/>
    <xf numFmtId="0" fontId="1" fillId="8" borderId="14" xfId="1" applyFill="1" applyBorder="1"/>
    <xf numFmtId="0" fontId="6" fillId="8" borderId="17" xfId="1" applyFont="1" applyFill="1" applyBorder="1"/>
    <xf numFmtId="0" fontId="3" fillId="2" borderId="23" xfId="1" applyFont="1" applyFill="1" applyBorder="1"/>
    <xf numFmtId="0" fontId="3" fillId="2" borderId="24" xfId="1" applyFont="1" applyFill="1" applyBorder="1" applyAlignment="1">
      <alignment horizontal="right"/>
    </xf>
    <xf numFmtId="0" fontId="4" fillId="3" borderId="6" xfId="1" applyFont="1" applyFill="1" applyBorder="1"/>
    <xf numFmtId="0" fontId="1" fillId="0" borderId="29" xfId="1" applyBorder="1"/>
    <xf numFmtId="0" fontId="4" fillId="3" borderId="2" xfId="1" applyFont="1" applyFill="1" applyBorder="1"/>
    <xf numFmtId="0" fontId="6" fillId="5" borderId="1" xfId="1" applyFont="1" applyFill="1" applyBorder="1"/>
    <xf numFmtId="0" fontId="6" fillId="0" borderId="1" xfId="1" applyFont="1" applyBorder="1"/>
    <xf numFmtId="0" fontId="1" fillId="0" borderId="32" xfId="1" applyBorder="1"/>
    <xf numFmtId="0" fontId="6" fillId="0" borderId="33" xfId="1" applyFont="1" applyBorder="1"/>
    <xf numFmtId="0" fontId="6" fillId="0" borderId="23" xfId="1" applyFont="1" applyBorder="1"/>
    <xf numFmtId="0" fontId="6" fillId="0" borderId="41" xfId="1" applyFont="1" applyBorder="1"/>
    <xf numFmtId="0" fontId="4" fillId="0" borderId="42" xfId="1" applyFont="1" applyBorder="1"/>
    <xf numFmtId="0" fontId="6" fillId="0" borderId="42" xfId="1" applyFont="1" applyBorder="1"/>
    <xf numFmtId="0" fontId="8" fillId="0" borderId="43" xfId="1" applyFont="1" applyBorder="1"/>
    <xf numFmtId="0" fontId="6" fillId="5" borderId="28" xfId="1" applyFont="1" applyFill="1" applyBorder="1"/>
    <xf numFmtId="0" fontId="6" fillId="6" borderId="13" xfId="1" applyFont="1" applyFill="1" applyBorder="1"/>
    <xf numFmtId="0" fontId="6" fillId="7" borderId="13" xfId="1" applyFont="1" applyFill="1" applyBorder="1"/>
    <xf numFmtId="0" fontId="6" fillId="8" borderId="18" xfId="1" applyFont="1" applyFill="1" applyBorder="1"/>
    <xf numFmtId="0" fontId="4" fillId="3" borderId="9" xfId="1" applyFont="1" applyFill="1" applyBorder="1" applyAlignment="1">
      <alignment wrapText="1"/>
    </xf>
    <xf numFmtId="0" fontId="4" fillId="3" borderId="28" xfId="1" applyFont="1" applyFill="1" applyBorder="1" applyAlignment="1">
      <alignment wrapText="1"/>
    </xf>
    <xf numFmtId="0" fontId="6" fillId="5" borderId="13" xfId="1" applyFont="1" applyFill="1" applyBorder="1"/>
    <xf numFmtId="0" fontId="6" fillId="0" borderId="13" xfId="1" applyFont="1" applyBorder="1"/>
    <xf numFmtId="3" fontId="3" fillId="0" borderId="48" xfId="1" applyNumberFormat="1" applyFont="1" applyBorder="1"/>
    <xf numFmtId="0" fontId="3" fillId="0" borderId="49" xfId="1" applyFont="1" applyBorder="1"/>
    <xf numFmtId="0" fontId="6" fillId="0" borderId="31" xfId="1" applyFont="1" applyBorder="1"/>
    <xf numFmtId="0" fontId="0" fillId="0" borderId="54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9" borderId="51" xfId="0" applyFill="1" applyBorder="1"/>
    <xf numFmtId="0" fontId="0" fillId="9" borderId="52" xfId="0" applyFill="1" applyBorder="1"/>
    <xf numFmtId="0" fontId="0" fillId="9" borderId="53" xfId="0" applyFill="1" applyBorder="1"/>
    <xf numFmtId="0" fontId="4" fillId="3" borderId="54" xfId="1" applyFont="1" applyFill="1" applyBorder="1"/>
    <xf numFmtId="0" fontId="1" fillId="6" borderId="54" xfId="1" applyFill="1" applyBorder="1"/>
    <xf numFmtId="0" fontId="1" fillId="7" borderId="54" xfId="1" applyFill="1" applyBorder="1"/>
    <xf numFmtId="0" fontId="6" fillId="5" borderId="54" xfId="1" applyFont="1" applyFill="1" applyBorder="1"/>
    <xf numFmtId="0" fontId="4" fillId="3" borderId="59" xfId="1" applyFont="1" applyFill="1" applyBorder="1"/>
    <xf numFmtId="0" fontId="4" fillId="3" borderId="60" xfId="1" applyFont="1" applyFill="1" applyBorder="1"/>
    <xf numFmtId="0" fontId="1" fillId="6" borderId="59" xfId="1" applyFill="1" applyBorder="1"/>
    <xf numFmtId="0" fontId="1" fillId="6" borderId="60" xfId="1" applyFill="1" applyBorder="1"/>
    <xf numFmtId="0" fontId="1" fillId="7" borderId="59" xfId="1" applyFill="1" applyBorder="1"/>
    <xf numFmtId="0" fontId="1" fillId="7" borderId="60" xfId="1" applyFill="1" applyBorder="1"/>
    <xf numFmtId="0" fontId="6" fillId="5" borderId="59" xfId="1" applyFont="1" applyFill="1" applyBorder="1"/>
    <xf numFmtId="0" fontId="6" fillId="5" borderId="60" xfId="1" applyFont="1" applyFill="1" applyBorder="1"/>
    <xf numFmtId="0" fontId="6" fillId="4" borderId="64" xfId="1" applyFont="1" applyFill="1" applyBorder="1"/>
    <xf numFmtId="0" fontId="6" fillId="4" borderId="65" xfId="1" applyFont="1" applyFill="1" applyBorder="1"/>
    <xf numFmtId="0" fontId="6" fillId="4" borderId="66" xfId="1" applyFont="1" applyFill="1" applyBorder="1"/>
    <xf numFmtId="0" fontId="4" fillId="3" borderId="51" xfId="1" applyFont="1" applyFill="1" applyBorder="1"/>
    <xf numFmtId="0" fontId="4" fillId="3" borderId="52" xfId="1" applyFont="1" applyFill="1" applyBorder="1"/>
    <xf numFmtId="0" fontId="4" fillId="3" borderId="53" xfId="1" applyFont="1" applyFill="1" applyBorder="1"/>
    <xf numFmtId="0" fontId="1" fillId="5" borderId="64" xfId="1" applyFill="1" applyBorder="1"/>
    <xf numFmtId="0" fontId="1" fillId="5" borderId="65" xfId="1" applyFill="1" applyBorder="1"/>
    <xf numFmtId="0" fontId="1" fillId="5" borderId="66" xfId="1" applyFill="1" applyBorder="1"/>
    <xf numFmtId="0" fontId="3" fillId="2" borderId="51" xfId="1" applyFont="1" applyFill="1" applyBorder="1"/>
    <xf numFmtId="0" fontId="3" fillId="2" borderId="52" xfId="1" applyFont="1" applyFill="1" applyBorder="1"/>
    <xf numFmtId="0" fontId="3" fillId="2" borderId="53" xfId="1" applyFont="1" applyFill="1" applyBorder="1"/>
    <xf numFmtId="0" fontId="1" fillId="8" borderId="61" xfId="1" applyFill="1" applyBorder="1"/>
    <xf numFmtId="0" fontId="1" fillId="8" borderId="62" xfId="1" applyFill="1" applyBorder="1"/>
    <xf numFmtId="0" fontId="1" fillId="8" borderId="63" xfId="1" applyFill="1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9" fillId="0" borderId="70" xfId="0" applyFont="1" applyBorder="1"/>
    <xf numFmtId="0" fontId="9" fillId="0" borderId="55" xfId="0" applyFont="1" applyBorder="1"/>
    <xf numFmtId="0" fontId="9" fillId="0" borderId="71" xfId="0" applyFont="1" applyBorder="1"/>
    <xf numFmtId="0" fontId="10" fillId="0" borderId="51" xfId="0" applyFont="1" applyBorder="1"/>
    <xf numFmtId="0" fontId="10" fillId="0" borderId="55" xfId="0" applyFont="1" applyBorder="1"/>
    <xf numFmtId="0" fontId="11" fillId="0" borderId="51" xfId="0" applyFont="1" applyBorder="1"/>
    <xf numFmtId="0" fontId="11" fillId="0" borderId="55" xfId="0" applyFont="1" applyBorder="1"/>
    <xf numFmtId="0" fontId="0" fillId="0" borderId="80" xfId="0" applyBorder="1"/>
    <xf numFmtId="0" fontId="4" fillId="3" borderId="56" xfId="1" applyFont="1" applyFill="1" applyBorder="1"/>
    <xf numFmtId="0" fontId="4" fillId="3" borderId="57" xfId="1" applyFont="1" applyFill="1" applyBorder="1"/>
    <xf numFmtId="0" fontId="4" fillId="3" borderId="58" xfId="1" applyFont="1" applyFill="1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1" fontId="11" fillId="0" borderId="51" xfId="0" applyNumberFormat="1" applyFont="1" applyBorder="1"/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0" fontId="12" fillId="5" borderId="65" xfId="1" applyFont="1" applyFill="1" applyBorder="1"/>
    <xf numFmtId="0" fontId="6" fillId="0" borderId="43" xfId="1" applyFont="1" applyBorder="1" applyAlignment="1">
      <alignment horizontal="left"/>
    </xf>
    <xf numFmtId="0" fontId="6" fillId="0" borderId="72" xfId="1" applyFont="1" applyBorder="1" applyAlignment="1">
      <alignment horizontal="left"/>
    </xf>
    <xf numFmtId="1" fontId="3" fillId="5" borderId="44" xfId="1" applyNumberFormat="1" applyFont="1" applyFill="1" applyBorder="1" applyAlignment="1">
      <alignment horizontal="center"/>
    </xf>
    <xf numFmtId="1" fontId="3" fillId="5" borderId="45" xfId="1" applyNumberFormat="1" applyFont="1" applyFill="1" applyBorder="1" applyAlignment="1">
      <alignment horizontal="center"/>
    </xf>
    <xf numFmtId="1" fontId="3" fillId="5" borderId="46" xfId="1" applyNumberFormat="1" applyFont="1" applyFill="1" applyBorder="1" applyAlignment="1">
      <alignment horizontal="center"/>
    </xf>
    <xf numFmtId="0" fontId="3" fillId="0" borderId="79" xfId="1" applyFont="1" applyBorder="1" applyAlignment="1">
      <alignment horizontal="center" wrapText="1"/>
    </xf>
    <xf numFmtId="0" fontId="3" fillId="0" borderId="40" xfId="1" applyFont="1" applyBorder="1" applyAlignment="1">
      <alignment horizontal="center" wrapText="1"/>
    </xf>
    <xf numFmtId="0" fontId="3" fillId="0" borderId="77" xfId="1" applyFont="1" applyBorder="1" applyAlignment="1">
      <alignment horizontal="center" wrapText="1"/>
    </xf>
    <xf numFmtId="0" fontId="3" fillId="0" borderId="78" xfId="1" applyFont="1" applyBorder="1" applyAlignment="1">
      <alignment horizontal="center" wrapText="1"/>
    </xf>
    <xf numFmtId="0" fontId="3" fillId="0" borderId="75" xfId="1" applyFont="1" applyBorder="1" applyAlignment="1">
      <alignment horizontal="center" wrapText="1"/>
    </xf>
    <xf numFmtId="0" fontId="3" fillId="0" borderId="76" xfId="1" applyFont="1" applyBorder="1" applyAlignment="1">
      <alignment horizontal="center" wrapText="1"/>
    </xf>
    <xf numFmtId="0" fontId="3" fillId="0" borderId="73" xfId="1" applyFont="1" applyBorder="1" applyAlignment="1">
      <alignment horizontal="center"/>
    </xf>
    <xf numFmtId="0" fontId="3" fillId="0" borderId="74" xfId="1" applyFont="1" applyBorder="1" applyAlignment="1">
      <alignment horizontal="center"/>
    </xf>
    <xf numFmtId="0" fontId="3" fillId="0" borderId="47" xfId="1" applyFont="1" applyBorder="1" applyAlignment="1">
      <alignment horizontal="center"/>
    </xf>
    <xf numFmtId="0" fontId="3" fillId="0" borderId="41" xfId="1" applyFont="1" applyBorder="1" applyAlignment="1">
      <alignment horizontal="center"/>
    </xf>
    <xf numFmtId="0" fontId="3" fillId="0" borderId="50" xfId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5"/>
  <sheetViews>
    <sheetView zoomScale="120" zoomScaleNormal="12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47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386000</v>
      </c>
      <c r="F6" s="83">
        <v>0</v>
      </c>
      <c r="G6" s="84">
        <v>0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21000</v>
      </c>
      <c r="F7" s="81">
        <v>1457</v>
      </c>
      <c r="G7" s="86">
        <v>1457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4000</v>
      </c>
      <c r="F9" s="81">
        <v>535</v>
      </c>
      <c r="G9" s="86">
        <v>535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1000</v>
      </c>
      <c r="F10" s="81">
        <v>0</v>
      </c>
      <c r="G10" s="86">
        <v>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1271000</v>
      </c>
      <c r="F12" s="94">
        <f>SUM(F13:F14)</f>
        <v>692181</v>
      </c>
      <c r="G12" s="95">
        <f>SUM(G13:G14)</f>
        <v>692181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2000</v>
      </c>
      <c r="F13" s="91">
        <f>F15+F17</f>
        <v>0</v>
      </c>
      <c r="G13" s="92">
        <f>G15+G17</f>
        <v>0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1269000</v>
      </c>
      <c r="F14" s="88">
        <f>F18</f>
        <v>692181</v>
      </c>
      <c r="G14" s="89">
        <f>SUM(G18)</f>
        <v>692181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2000</v>
      </c>
      <c r="F15" s="112">
        <v>0</v>
      </c>
      <c r="G15" s="113">
        <v>0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1269000</v>
      </c>
      <c r="F16" s="109">
        <f>SUM(F17:F18)</f>
        <v>692181</v>
      </c>
      <c r="G16" s="110">
        <f>SUM(G17:G18)</f>
        <v>692181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1269000</v>
      </c>
      <c r="F18" s="88">
        <v>692181</v>
      </c>
      <c r="G18" s="89">
        <v>692181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99000</v>
      </c>
      <c r="F19" s="118">
        <f>SUM(F20:F23)</f>
        <v>37307</v>
      </c>
      <c r="G19" s="119">
        <f>SUM(G20:G23)</f>
        <v>37307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72000</v>
      </c>
      <c r="F20" s="115">
        <v>37307</v>
      </c>
      <c r="G20" s="116">
        <v>37307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7000</v>
      </c>
      <c r="F21" s="97">
        <v>0</v>
      </c>
      <c r="G21" s="103">
        <v>0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10000</v>
      </c>
      <c r="F22" s="98">
        <v>0</v>
      </c>
      <c r="G22" s="105">
        <v>0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10000</v>
      </c>
      <c r="F23" s="121">
        <v>0</v>
      </c>
      <c r="G23" s="122">
        <v>0</v>
      </c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11000</v>
      </c>
      <c r="F24" s="118">
        <f>F25+F28</f>
        <v>0</v>
      </c>
      <c r="G24" s="119">
        <f>G25+G28</f>
        <v>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5000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29</v>
      </c>
      <c r="E26" s="100">
        <v>5000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6000</v>
      </c>
      <c r="F28" s="99">
        <f>F29+F30+F35+F36</f>
        <v>0</v>
      </c>
      <c r="G28" s="107">
        <f>G29+G30+G35+G36</f>
        <v>0</v>
      </c>
    </row>
    <row r="29" spans="1:7" ht="15" x14ac:dyDescent="0.25">
      <c r="A29" s="31"/>
      <c r="B29" s="10"/>
      <c r="C29" s="62"/>
      <c r="D29" s="77" t="s">
        <v>31</v>
      </c>
      <c r="E29" s="85">
        <v>2000</v>
      </c>
      <c r="F29" s="81">
        <v>0</v>
      </c>
      <c r="G29" s="86">
        <v>0</v>
      </c>
    </row>
    <row r="30" spans="1:7" ht="15" x14ac:dyDescent="0.25">
      <c r="A30" s="31"/>
      <c r="B30" s="10"/>
      <c r="C30" s="62"/>
      <c r="D30" s="77" t="s">
        <v>37</v>
      </c>
      <c r="E30" s="136">
        <f>SUM(E31:E34)</f>
        <v>1000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1000</v>
      </c>
      <c r="F31" s="115">
        <v>0</v>
      </c>
      <c r="G31" s="116">
        <v>0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32</v>
      </c>
      <c r="E35" s="85">
        <v>1000</v>
      </c>
      <c r="F35" s="81">
        <v>0</v>
      </c>
      <c r="G35" s="86">
        <v>0</v>
      </c>
    </row>
    <row r="36" spans="1:7" ht="15.75" thickBot="1" x14ac:dyDescent="0.3">
      <c r="A36" s="31"/>
      <c r="B36" s="63"/>
      <c r="C36" s="64"/>
      <c r="D36" s="80" t="s">
        <v>33</v>
      </c>
      <c r="E36" s="141">
        <v>2000</v>
      </c>
      <c r="F36" s="142">
        <v>0</v>
      </c>
      <c r="G36" s="143">
        <v>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0</v>
      </c>
      <c r="F37" s="124">
        <v>0</v>
      </c>
      <c r="G37" s="125">
        <v>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0</v>
      </c>
      <c r="F38" s="124">
        <v>0</v>
      </c>
      <c r="G38" s="125"/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0</v>
      </c>
      <c r="F39" s="124">
        <v>0</v>
      </c>
      <c r="G39" s="125">
        <v>0</v>
      </c>
    </row>
    <row r="40" spans="1:7" ht="13.5" thickBot="1" x14ac:dyDescent="0.25">
      <c r="A40" s="145" t="s">
        <v>45</v>
      </c>
      <c r="B40" s="146"/>
      <c r="C40" s="65" t="s">
        <v>21</v>
      </c>
      <c r="D40" s="66"/>
      <c r="E40" s="123">
        <v>1454000</v>
      </c>
      <c r="F40" s="124">
        <v>1008000</v>
      </c>
      <c r="G40" s="125">
        <v>1008000</v>
      </c>
    </row>
    <row r="41" spans="1:7" ht="13.5" thickBot="1" x14ac:dyDescent="0.25">
      <c r="A41" s="148" t="s">
        <v>43</v>
      </c>
      <c r="B41" s="149"/>
      <c r="C41" s="65" t="s">
        <v>21</v>
      </c>
      <c r="D41" s="66"/>
      <c r="E41" s="123">
        <v>2000</v>
      </c>
      <c r="F41" s="124">
        <v>0</v>
      </c>
      <c r="G41" s="125">
        <v>0</v>
      </c>
    </row>
    <row r="42" spans="1:7" ht="13.5" thickBot="1" x14ac:dyDescent="0.25">
      <c r="A42" s="148" t="s">
        <v>44</v>
      </c>
      <c r="B42" s="149"/>
      <c r="C42" s="65" t="s">
        <v>21</v>
      </c>
      <c r="D42" s="66"/>
      <c r="E42" s="126">
        <v>10000</v>
      </c>
      <c r="F42" s="127">
        <v>0</v>
      </c>
      <c r="G42" s="128">
        <v>0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419000</v>
      </c>
      <c r="F43" s="132">
        <f>SUM(F6,F7,F8,F9,F10,F11,F15,F25)</f>
        <v>1992</v>
      </c>
      <c r="G43" s="133">
        <f>SUM(G6,G7,G8,G9,G10,G11,G15,G25)</f>
        <v>1992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2840000</v>
      </c>
      <c r="F44" s="144">
        <f>SUM(F16,F19,F28,F37,F38,F39,F41,F42,F3,F40)</f>
        <v>1737488</v>
      </c>
      <c r="G44" s="135">
        <f>SUM(G16,G19,G28,G37,G38,G41,G42,G39,G40)</f>
        <v>1737488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3259000</v>
      </c>
      <c r="F45" s="130">
        <f>SUM(F43:F44)</f>
        <v>1739480</v>
      </c>
      <c r="G45" s="131">
        <f>SUM(G43:G44)</f>
        <v>1739480</v>
      </c>
    </row>
  </sheetData>
  <sheetProtection selectLockedCells="1" selectUnlockedCells="1"/>
  <mergeCells count="10">
    <mergeCell ref="A41:B41"/>
    <mergeCell ref="A42:B42"/>
    <mergeCell ref="E3:G3"/>
    <mergeCell ref="A4:A5"/>
    <mergeCell ref="B4:B5"/>
    <mergeCell ref="C4:C5"/>
    <mergeCell ref="D4:D5"/>
    <mergeCell ref="A37:B37"/>
    <mergeCell ref="A38:B38"/>
    <mergeCell ref="E4:G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402A-B3D4-43D0-82C0-50AE960388F0}">
  <dimension ref="A1:G46"/>
  <sheetViews>
    <sheetView zoomScale="130" zoomScaleNormal="13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1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73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52</v>
      </c>
      <c r="C6" s="8" t="s">
        <v>10</v>
      </c>
      <c r="D6" s="9"/>
      <c r="E6" s="82">
        <v>2319000</v>
      </c>
      <c r="F6" s="83">
        <v>2257905</v>
      </c>
      <c r="G6" s="84">
        <v>2257905</v>
      </c>
    </row>
    <row r="7" spans="1:7" ht="15" x14ac:dyDescent="0.25">
      <c r="A7" s="10">
        <v>2</v>
      </c>
      <c r="B7" s="11" t="s">
        <v>53</v>
      </c>
      <c r="C7" s="12" t="s">
        <v>10</v>
      </c>
      <c r="D7" s="13"/>
      <c r="E7" s="85">
        <v>96000</v>
      </c>
      <c r="F7" s="81">
        <v>32785</v>
      </c>
      <c r="G7" s="86">
        <v>32785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54</v>
      </c>
      <c r="C9" s="12" t="s">
        <v>10</v>
      </c>
      <c r="D9" s="13"/>
      <c r="E9" s="85">
        <v>29000</v>
      </c>
      <c r="F9" s="81">
        <v>9233</v>
      </c>
      <c r="G9" s="86">
        <v>9233</v>
      </c>
    </row>
    <row r="10" spans="1:7" ht="15" customHeight="1" thickBot="1" x14ac:dyDescent="0.3">
      <c r="A10" s="10">
        <v>5</v>
      </c>
      <c r="B10" s="11" t="s">
        <v>55</v>
      </c>
      <c r="C10" s="12" t="s">
        <v>10</v>
      </c>
      <c r="D10" s="13"/>
      <c r="E10" s="85">
        <v>3000</v>
      </c>
      <c r="F10" s="81">
        <v>2550</v>
      </c>
      <c r="G10" s="86">
        <v>2550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56</v>
      </c>
      <c r="C12" s="19" t="s">
        <v>14</v>
      </c>
      <c r="D12" s="20" t="s">
        <v>15</v>
      </c>
      <c r="E12" s="93">
        <f>SUM(E13:E14)</f>
        <v>4385000</v>
      </c>
      <c r="F12" s="94">
        <f>SUM(F13:F14)</f>
        <v>3780393</v>
      </c>
      <c r="G12" s="95">
        <f>SUM(G13:G14)</f>
        <v>3780393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5119</v>
      </c>
      <c r="G13" s="92">
        <f>G15+G17</f>
        <v>5119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4378000</v>
      </c>
      <c r="F14" s="88">
        <f>F18</f>
        <v>3775274</v>
      </c>
      <c r="G14" s="89">
        <f>SUM(G18)</f>
        <v>3775274</v>
      </c>
    </row>
    <row r="15" spans="1:7" ht="15.75" thickBot="1" x14ac:dyDescent="0.3">
      <c r="A15" s="27"/>
      <c r="B15" s="28"/>
      <c r="C15" s="29" t="s">
        <v>67</v>
      </c>
      <c r="D15" s="30" t="s">
        <v>17</v>
      </c>
      <c r="E15" s="111">
        <v>7000</v>
      </c>
      <c r="F15" s="112">
        <v>5119</v>
      </c>
      <c r="G15" s="113">
        <v>5119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4378000</v>
      </c>
      <c r="F16" s="109">
        <f>SUM(F17:F18)</f>
        <v>3775274</v>
      </c>
      <c r="G16" s="110">
        <f>SUM(G17:G18)</f>
        <v>3775274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/>
      <c r="D18" s="40" t="s">
        <v>19</v>
      </c>
      <c r="E18" s="87">
        <v>4378000</v>
      </c>
      <c r="F18" s="88">
        <v>3775274</v>
      </c>
      <c r="G18" s="89">
        <v>3775274</v>
      </c>
    </row>
    <row r="19" spans="1:7" ht="13.5" thickBot="1" x14ac:dyDescent="0.25">
      <c r="A19" s="41"/>
      <c r="B19" s="42" t="s">
        <v>57</v>
      </c>
      <c r="C19" s="43" t="s">
        <v>14</v>
      </c>
      <c r="D19" s="20" t="s">
        <v>15</v>
      </c>
      <c r="E19" s="117">
        <f>SUM(E20:E23)</f>
        <v>567000</v>
      </c>
      <c r="F19" s="118">
        <f>SUM(F20:F23)</f>
        <v>348638</v>
      </c>
      <c r="G19" s="119">
        <f>SUM(G20:G23)</f>
        <v>348638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427000</v>
      </c>
      <c r="F20" s="147">
        <v>255121</v>
      </c>
      <c r="G20" s="116">
        <v>255121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27000</v>
      </c>
      <c r="F21" s="97">
        <v>24859</v>
      </c>
      <c r="G21" s="103">
        <v>24859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31000</v>
      </c>
      <c r="F22" s="98">
        <v>24532</v>
      </c>
      <c r="G22" s="105">
        <v>24532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82000</v>
      </c>
      <c r="F23" s="121">
        <v>44126</v>
      </c>
      <c r="G23" s="122">
        <v>44126</v>
      </c>
    </row>
    <row r="24" spans="1:7" ht="13.5" thickBot="1" x14ac:dyDescent="0.25">
      <c r="A24" s="17"/>
      <c r="B24" s="56" t="s">
        <v>58</v>
      </c>
      <c r="C24" s="57" t="s">
        <v>14</v>
      </c>
      <c r="D24" s="20"/>
      <c r="E24" s="117">
        <f>E25+E28</f>
        <v>25000</v>
      </c>
      <c r="F24" s="118">
        <f>F25+F28</f>
        <v>21880</v>
      </c>
      <c r="G24" s="119">
        <f>G25+G28</f>
        <v>21880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62</v>
      </c>
      <c r="E26" s="100">
        <v>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25000</v>
      </c>
      <c r="F28" s="99">
        <f>F29+F30+F35+F36</f>
        <v>21880</v>
      </c>
      <c r="G28" s="107">
        <f>G29+G30+G35+G36</f>
        <v>21880</v>
      </c>
    </row>
    <row r="29" spans="1:7" ht="15" x14ac:dyDescent="0.25">
      <c r="A29" s="31"/>
      <c r="B29" s="10"/>
      <c r="C29" s="62"/>
      <c r="D29" s="77" t="s">
        <v>64</v>
      </c>
      <c r="E29" s="85">
        <v>9000</v>
      </c>
      <c r="F29" s="81">
        <v>8651</v>
      </c>
      <c r="G29" s="86">
        <v>8651</v>
      </c>
    </row>
    <row r="30" spans="1:7" ht="15" x14ac:dyDescent="0.25">
      <c r="A30" s="31"/>
      <c r="B30" s="10"/>
      <c r="C30" s="62"/>
      <c r="D30" s="77" t="s">
        <v>63</v>
      </c>
      <c r="E30" s="136">
        <f>SUM(E31:E34)</f>
        <v>4000</v>
      </c>
      <c r="F30" s="81">
        <f>SUM(F31:F34)</f>
        <v>1535</v>
      </c>
      <c r="G30" s="140">
        <f t="shared" ref="G30" si="0">SUM(G31:G34)</f>
        <v>1535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1535</v>
      </c>
      <c r="G31" s="116">
        <v>1535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65</v>
      </c>
      <c r="E35" s="85">
        <v>2000</v>
      </c>
      <c r="F35" s="81">
        <v>1804</v>
      </c>
      <c r="G35" s="86">
        <v>1804</v>
      </c>
    </row>
    <row r="36" spans="1:7" ht="15.75" thickBot="1" x14ac:dyDescent="0.3">
      <c r="A36" s="31"/>
      <c r="B36" s="63"/>
      <c r="C36" s="64"/>
      <c r="D36" s="80" t="s">
        <v>66</v>
      </c>
      <c r="E36" s="141">
        <v>10000</v>
      </c>
      <c r="F36" s="142">
        <v>9890</v>
      </c>
      <c r="G36" s="143">
        <v>9890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299000</v>
      </c>
      <c r="F37" s="124">
        <v>107000</v>
      </c>
      <c r="G37" s="125">
        <v>107000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270000</v>
      </c>
      <c r="F38" s="124">
        <v>169000</v>
      </c>
      <c r="G38" s="125">
        <v>169000</v>
      </c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150000</v>
      </c>
      <c r="F39" s="124">
        <v>102000</v>
      </c>
      <c r="G39" s="125">
        <v>102000</v>
      </c>
    </row>
    <row r="40" spans="1:7" ht="13.5" thickBot="1" x14ac:dyDescent="0.25">
      <c r="A40" s="145" t="s">
        <v>50</v>
      </c>
      <c r="B40" s="146"/>
      <c r="C40" s="65" t="s">
        <v>21</v>
      </c>
      <c r="D40" s="66"/>
      <c r="E40" s="123">
        <v>150000</v>
      </c>
      <c r="F40" s="124">
        <v>95000</v>
      </c>
      <c r="G40" s="125">
        <v>95000</v>
      </c>
    </row>
    <row r="41" spans="1:7" ht="13.5" thickBot="1" x14ac:dyDescent="0.25">
      <c r="A41" s="145" t="s">
        <v>59</v>
      </c>
      <c r="B41" s="146"/>
      <c r="C41" s="65" t="s">
        <v>21</v>
      </c>
      <c r="D41" s="66"/>
      <c r="E41" s="123">
        <v>3044000</v>
      </c>
      <c r="F41" s="124">
        <v>3043950</v>
      </c>
      <c r="G41" s="125">
        <v>3043950</v>
      </c>
    </row>
    <row r="42" spans="1:7" ht="13.5" thickBot="1" x14ac:dyDescent="0.25">
      <c r="A42" s="148" t="s">
        <v>60</v>
      </c>
      <c r="B42" s="149"/>
      <c r="C42" s="65" t="s">
        <v>21</v>
      </c>
      <c r="D42" s="66"/>
      <c r="E42" s="123">
        <v>0</v>
      </c>
      <c r="F42" s="124">
        <v>0</v>
      </c>
      <c r="G42" s="125">
        <v>0</v>
      </c>
    </row>
    <row r="43" spans="1:7" ht="13.5" thickBot="1" x14ac:dyDescent="0.25">
      <c r="A43" s="148" t="s">
        <v>61</v>
      </c>
      <c r="B43" s="149"/>
      <c r="C43" s="65" t="s">
        <v>21</v>
      </c>
      <c r="D43" s="66"/>
      <c r="E43" s="126">
        <v>17000</v>
      </c>
      <c r="F43" s="127">
        <v>16937</v>
      </c>
      <c r="G43" s="128">
        <v>16937</v>
      </c>
    </row>
    <row r="44" spans="1:7" ht="15.75" thickBot="1" x14ac:dyDescent="0.3">
      <c r="A44" s="1"/>
      <c r="B44" s="1"/>
      <c r="C44" s="1"/>
      <c r="D44" s="67" t="s">
        <v>34</v>
      </c>
      <c r="E44" s="132">
        <f>SUM(E6,E7,E8,E9,E10,E11,E15,E25)</f>
        <v>2454000</v>
      </c>
      <c r="F44" s="132">
        <f>SUM(F6,F7,F8,F9,F10,F11,F15,F25)</f>
        <v>2307592</v>
      </c>
      <c r="G44" s="133">
        <f>SUM(G6,G7,G8,G9,G10,G11,G15,G25)</f>
        <v>2307592</v>
      </c>
    </row>
    <row r="45" spans="1:7" ht="15.75" thickBot="1" x14ac:dyDescent="0.3">
      <c r="A45" s="1"/>
      <c r="B45" s="1"/>
      <c r="C45" s="1"/>
      <c r="D45" s="68" t="s">
        <v>35</v>
      </c>
      <c r="E45" s="134">
        <f>SUM(E16,E19,E28,E37,E38,E42,E43,E39,E40,E41)</f>
        <v>8900000</v>
      </c>
      <c r="F45" s="144">
        <f>SUM(F16,F19,F28,F37,F38,F39,F42,F43,F3,F40,F41)</f>
        <v>7679679</v>
      </c>
      <c r="G45" s="135">
        <f>SUM(G16,G19,G28,G37,G38,G42,G43,G39,G40,G41)</f>
        <v>7679679</v>
      </c>
    </row>
    <row r="46" spans="1:7" ht="16.5" thickBot="1" x14ac:dyDescent="0.3">
      <c r="A46" s="1"/>
      <c r="B46" s="1"/>
      <c r="C46" s="1"/>
      <c r="D46" s="69" t="s">
        <v>36</v>
      </c>
      <c r="E46" s="129">
        <f>SUM(E44:E45)</f>
        <v>11354000</v>
      </c>
      <c r="F46" s="130">
        <f>SUM(F44:F45)</f>
        <v>9987271</v>
      </c>
      <c r="G46" s="131">
        <f>SUM(G44:G45)</f>
        <v>9987271</v>
      </c>
    </row>
  </sheetData>
  <mergeCells count="10">
    <mergeCell ref="A37:B37"/>
    <mergeCell ref="A38:B38"/>
    <mergeCell ref="A42:B42"/>
    <mergeCell ref="A43:B43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2A233-6F70-455D-812B-8528977CC6F6}">
  <dimension ref="A1:G46"/>
  <sheetViews>
    <sheetView zoomScale="130" zoomScaleNormal="130" workbookViewId="0">
      <selection activeCell="G1" sqref="G1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1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74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52</v>
      </c>
      <c r="C6" s="8" t="s">
        <v>10</v>
      </c>
      <c r="D6" s="9"/>
      <c r="E6" s="82">
        <v>2347000</v>
      </c>
      <c r="F6" s="83">
        <v>2257905</v>
      </c>
      <c r="G6" s="84">
        <v>2257905</v>
      </c>
    </row>
    <row r="7" spans="1:7" ht="15" x14ac:dyDescent="0.25">
      <c r="A7" s="10">
        <v>2</v>
      </c>
      <c r="B7" s="11" t="s">
        <v>53</v>
      </c>
      <c r="C7" s="12" t="s">
        <v>10</v>
      </c>
      <c r="D7" s="13"/>
      <c r="E7" s="85">
        <v>53000</v>
      </c>
      <c r="F7" s="81">
        <v>32785</v>
      </c>
      <c r="G7" s="86">
        <v>32785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54</v>
      </c>
      <c r="C9" s="12" t="s">
        <v>10</v>
      </c>
      <c r="D9" s="13"/>
      <c r="E9" s="85">
        <v>44000</v>
      </c>
      <c r="F9" s="81">
        <v>9233</v>
      </c>
      <c r="G9" s="86">
        <v>9233</v>
      </c>
    </row>
    <row r="10" spans="1:7" ht="15" customHeight="1" thickBot="1" x14ac:dyDescent="0.3">
      <c r="A10" s="10">
        <v>5</v>
      </c>
      <c r="B10" s="11" t="s">
        <v>55</v>
      </c>
      <c r="C10" s="12" t="s">
        <v>10</v>
      </c>
      <c r="D10" s="13"/>
      <c r="E10" s="85">
        <v>3000</v>
      </c>
      <c r="F10" s="81">
        <v>2550</v>
      </c>
      <c r="G10" s="86">
        <v>2550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56</v>
      </c>
      <c r="C12" s="19" t="s">
        <v>14</v>
      </c>
      <c r="D12" s="20" t="s">
        <v>15</v>
      </c>
      <c r="E12" s="93">
        <f>SUM(E13:E14)</f>
        <v>4716000</v>
      </c>
      <c r="F12" s="94">
        <f>SUM(F13:F14)</f>
        <v>3780393</v>
      </c>
      <c r="G12" s="95">
        <f>SUM(G13:G14)</f>
        <v>3780393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5119</v>
      </c>
      <c r="G13" s="92">
        <f>G15+G17</f>
        <v>5119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4709000</v>
      </c>
      <c r="F14" s="88">
        <f>F18</f>
        <v>3775274</v>
      </c>
      <c r="G14" s="89">
        <f>SUM(G18)</f>
        <v>3775274</v>
      </c>
    </row>
    <row r="15" spans="1:7" ht="15.75" thickBot="1" x14ac:dyDescent="0.3">
      <c r="A15" s="27"/>
      <c r="B15" s="28"/>
      <c r="C15" s="29" t="s">
        <v>67</v>
      </c>
      <c r="D15" s="30" t="s">
        <v>17</v>
      </c>
      <c r="E15" s="111">
        <v>7000</v>
      </c>
      <c r="F15" s="112">
        <v>5119</v>
      </c>
      <c r="G15" s="113">
        <v>5119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4709000</v>
      </c>
      <c r="F16" s="109">
        <f>SUM(F17:F18)</f>
        <v>3775274</v>
      </c>
      <c r="G16" s="110">
        <f>SUM(G17:G18)</f>
        <v>3775274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/>
      <c r="D18" s="40" t="s">
        <v>19</v>
      </c>
      <c r="E18" s="87">
        <v>4709000</v>
      </c>
      <c r="F18" s="88">
        <v>3775274</v>
      </c>
      <c r="G18" s="89">
        <v>3775274</v>
      </c>
    </row>
    <row r="19" spans="1:7" ht="13.5" thickBot="1" x14ac:dyDescent="0.25">
      <c r="A19" s="41"/>
      <c r="B19" s="42" t="s">
        <v>57</v>
      </c>
      <c r="C19" s="43" t="s">
        <v>14</v>
      </c>
      <c r="D19" s="20" t="s">
        <v>15</v>
      </c>
      <c r="E19" s="117">
        <f>SUM(E20:E23)</f>
        <v>567000</v>
      </c>
      <c r="F19" s="118">
        <f>SUM(F20:F23)</f>
        <v>348638</v>
      </c>
      <c r="G19" s="119">
        <f>SUM(G20:G23)</f>
        <v>348638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427000</v>
      </c>
      <c r="F20" s="147">
        <v>255121</v>
      </c>
      <c r="G20" s="116">
        <v>255121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27000</v>
      </c>
      <c r="F21" s="97">
        <v>24859</v>
      </c>
      <c r="G21" s="103">
        <v>24859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31000</v>
      </c>
      <c r="F22" s="98">
        <v>24532</v>
      </c>
      <c r="G22" s="105">
        <v>24532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82000</v>
      </c>
      <c r="F23" s="121">
        <v>44126</v>
      </c>
      <c r="G23" s="122">
        <v>44126</v>
      </c>
    </row>
    <row r="24" spans="1:7" ht="13.5" thickBot="1" x14ac:dyDescent="0.25">
      <c r="A24" s="17"/>
      <c r="B24" s="56" t="s">
        <v>58</v>
      </c>
      <c r="C24" s="57" t="s">
        <v>14</v>
      </c>
      <c r="D24" s="20"/>
      <c r="E24" s="117">
        <f>E25+E28</f>
        <v>25000</v>
      </c>
      <c r="F24" s="118">
        <f>F25+F28</f>
        <v>21880</v>
      </c>
      <c r="G24" s="119">
        <f>G25+G28</f>
        <v>21880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62</v>
      </c>
      <c r="E26" s="100">
        <v>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25000</v>
      </c>
      <c r="F28" s="99">
        <f>F29+F30+F35+F36</f>
        <v>21880</v>
      </c>
      <c r="G28" s="107">
        <f>G29+G30+G35+G36</f>
        <v>21880</v>
      </c>
    </row>
    <row r="29" spans="1:7" ht="15" x14ac:dyDescent="0.25">
      <c r="A29" s="31"/>
      <c r="B29" s="10"/>
      <c r="C29" s="62"/>
      <c r="D29" s="77" t="s">
        <v>64</v>
      </c>
      <c r="E29" s="85">
        <v>9000</v>
      </c>
      <c r="F29" s="81">
        <v>8651</v>
      </c>
      <c r="G29" s="86">
        <v>8651</v>
      </c>
    </row>
    <row r="30" spans="1:7" ht="15" x14ac:dyDescent="0.25">
      <c r="A30" s="31"/>
      <c r="B30" s="10"/>
      <c r="C30" s="62"/>
      <c r="D30" s="77" t="s">
        <v>63</v>
      </c>
      <c r="E30" s="136">
        <f>SUM(E31:E34)</f>
        <v>4000</v>
      </c>
      <c r="F30" s="81">
        <f>SUM(F31:F34)</f>
        <v>1535</v>
      </c>
      <c r="G30" s="140">
        <f t="shared" ref="G30" si="0">SUM(G31:G34)</f>
        <v>1535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1535</v>
      </c>
      <c r="G31" s="116">
        <v>1535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65</v>
      </c>
      <c r="E35" s="85">
        <v>2000</v>
      </c>
      <c r="F35" s="81">
        <v>1804</v>
      </c>
      <c r="G35" s="86">
        <v>1804</v>
      </c>
    </row>
    <row r="36" spans="1:7" ht="15.75" thickBot="1" x14ac:dyDescent="0.3">
      <c r="A36" s="31"/>
      <c r="B36" s="63"/>
      <c r="C36" s="64"/>
      <c r="D36" s="80" t="s">
        <v>66</v>
      </c>
      <c r="E36" s="141">
        <v>10000</v>
      </c>
      <c r="F36" s="142">
        <v>9890</v>
      </c>
      <c r="G36" s="143">
        <v>9890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299000</v>
      </c>
      <c r="F37" s="124">
        <v>107000</v>
      </c>
      <c r="G37" s="125">
        <v>107000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270000</v>
      </c>
      <c r="F38" s="124">
        <v>169000</v>
      </c>
      <c r="G38" s="125">
        <v>169000</v>
      </c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150000</v>
      </c>
      <c r="F39" s="124">
        <v>102000</v>
      </c>
      <c r="G39" s="125">
        <v>102000</v>
      </c>
    </row>
    <row r="40" spans="1:7" ht="13.5" thickBot="1" x14ac:dyDescent="0.25">
      <c r="A40" s="145" t="s">
        <v>50</v>
      </c>
      <c r="B40" s="146"/>
      <c r="C40" s="65" t="s">
        <v>21</v>
      </c>
      <c r="D40" s="66"/>
      <c r="E40" s="123">
        <v>150000</v>
      </c>
      <c r="F40" s="124">
        <v>95000</v>
      </c>
      <c r="G40" s="125">
        <v>95000</v>
      </c>
    </row>
    <row r="41" spans="1:7" ht="13.5" thickBot="1" x14ac:dyDescent="0.25">
      <c r="A41" s="145" t="s">
        <v>59</v>
      </c>
      <c r="B41" s="146"/>
      <c r="C41" s="65" t="s">
        <v>21</v>
      </c>
      <c r="D41" s="66"/>
      <c r="E41" s="123">
        <v>3044000</v>
      </c>
      <c r="F41" s="124">
        <v>3043950</v>
      </c>
      <c r="G41" s="125">
        <v>3043950</v>
      </c>
    </row>
    <row r="42" spans="1:7" ht="13.5" thickBot="1" x14ac:dyDescent="0.25">
      <c r="A42" s="148" t="s">
        <v>60</v>
      </c>
      <c r="B42" s="149"/>
      <c r="C42" s="65" t="s">
        <v>21</v>
      </c>
      <c r="D42" s="66"/>
      <c r="E42" s="123">
        <v>0</v>
      </c>
      <c r="F42" s="124">
        <v>0</v>
      </c>
      <c r="G42" s="125">
        <v>0</v>
      </c>
    </row>
    <row r="43" spans="1:7" ht="13.5" thickBot="1" x14ac:dyDescent="0.25">
      <c r="A43" s="148" t="s">
        <v>61</v>
      </c>
      <c r="B43" s="149"/>
      <c r="C43" s="65" t="s">
        <v>21</v>
      </c>
      <c r="D43" s="66"/>
      <c r="E43" s="126">
        <v>17000</v>
      </c>
      <c r="F43" s="127">
        <v>16937</v>
      </c>
      <c r="G43" s="128">
        <v>16937</v>
      </c>
    </row>
    <row r="44" spans="1:7" ht="15.75" thickBot="1" x14ac:dyDescent="0.3">
      <c r="A44" s="1"/>
      <c r="B44" s="1"/>
      <c r="C44" s="1"/>
      <c r="D44" s="67" t="s">
        <v>34</v>
      </c>
      <c r="E44" s="132">
        <f>SUM(E6,E7,E8,E9,E10,E11,E15,E25)</f>
        <v>2454000</v>
      </c>
      <c r="F44" s="132">
        <f>SUM(F6,F7,F8,F9,F10,F11,F15,F25)</f>
        <v>2307592</v>
      </c>
      <c r="G44" s="133">
        <f>SUM(G6,G7,G8,G9,G10,G11,G15,G25)</f>
        <v>2307592</v>
      </c>
    </row>
    <row r="45" spans="1:7" ht="15.75" thickBot="1" x14ac:dyDescent="0.3">
      <c r="A45" s="1"/>
      <c r="B45" s="1"/>
      <c r="C45" s="1"/>
      <c r="D45" s="68" t="s">
        <v>35</v>
      </c>
      <c r="E45" s="134">
        <f>SUM(E16,E19,E28,E37,E38,E42,E43,E39,E40,E41)</f>
        <v>9231000</v>
      </c>
      <c r="F45" s="144">
        <f>SUM(F16,F19,F28,F37,F38,F39,F42,F43,F3,F40,F41)</f>
        <v>7679679</v>
      </c>
      <c r="G45" s="135">
        <f>SUM(G16,G19,G28,G37,G38,G42,G43,G39,G40,G41)</f>
        <v>7679679</v>
      </c>
    </row>
    <row r="46" spans="1:7" ht="16.5" thickBot="1" x14ac:dyDescent="0.3">
      <c r="A46" s="1"/>
      <c r="B46" s="1"/>
      <c r="C46" s="1"/>
      <c r="D46" s="69" t="s">
        <v>36</v>
      </c>
      <c r="E46" s="129">
        <f>SUM(E44:E45)</f>
        <v>11685000</v>
      </c>
      <c r="F46" s="130">
        <f>SUM(F44:F45)</f>
        <v>9987271</v>
      </c>
      <c r="G46" s="131">
        <f>SUM(G44:G45)</f>
        <v>9987271</v>
      </c>
    </row>
  </sheetData>
  <mergeCells count="10">
    <mergeCell ref="A37:B37"/>
    <mergeCell ref="A38:B38"/>
    <mergeCell ref="A42:B42"/>
    <mergeCell ref="A43:B43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91CD-9B77-4111-9C7C-8424E136446E}">
  <dimension ref="A1:G46"/>
  <sheetViews>
    <sheetView tabSelected="1" zoomScale="145" zoomScaleNormal="145" workbookViewId="0">
      <selection activeCell="F41" sqref="F41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7" width="11.57031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75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52</v>
      </c>
      <c r="C6" s="8" t="s">
        <v>10</v>
      </c>
      <c r="D6" s="9"/>
      <c r="E6" s="82">
        <v>4847000</v>
      </c>
      <c r="F6" s="83">
        <v>3583774</v>
      </c>
      <c r="G6" s="84">
        <v>3583774</v>
      </c>
    </row>
    <row r="7" spans="1:7" ht="15" x14ac:dyDescent="0.25">
      <c r="A7" s="10">
        <v>2</v>
      </c>
      <c r="B7" s="11" t="s">
        <v>53</v>
      </c>
      <c r="C7" s="12" t="s">
        <v>10</v>
      </c>
      <c r="D7" s="13"/>
      <c r="E7" s="85">
        <v>53000</v>
      </c>
      <c r="F7" s="81">
        <v>49566</v>
      </c>
      <c r="G7" s="86">
        <v>49566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54</v>
      </c>
      <c r="C9" s="12" t="s">
        <v>10</v>
      </c>
      <c r="D9" s="13"/>
      <c r="E9" s="85">
        <v>44000</v>
      </c>
      <c r="F9" s="81">
        <v>43324</v>
      </c>
      <c r="G9" s="86">
        <v>43324</v>
      </c>
    </row>
    <row r="10" spans="1:7" ht="15" customHeight="1" thickBot="1" x14ac:dyDescent="0.3">
      <c r="A10" s="10">
        <v>5</v>
      </c>
      <c r="B10" s="11" t="s">
        <v>55</v>
      </c>
      <c r="C10" s="12" t="s">
        <v>10</v>
      </c>
      <c r="D10" s="13"/>
      <c r="E10" s="85">
        <v>3000</v>
      </c>
      <c r="F10" s="81">
        <v>3000</v>
      </c>
      <c r="G10" s="86">
        <v>3000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56</v>
      </c>
      <c r="C12" s="19" t="s">
        <v>14</v>
      </c>
      <c r="D12" s="20" t="s">
        <v>15</v>
      </c>
      <c r="E12" s="93">
        <f>SUM(E13:E14)</f>
        <v>5716000</v>
      </c>
      <c r="F12" s="94">
        <f>SUM(F13:F14)</f>
        <v>4314914</v>
      </c>
      <c r="G12" s="95">
        <f>SUM(G13:G14)</f>
        <v>4314914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6533</v>
      </c>
      <c r="G13" s="92">
        <f>G15+G17</f>
        <v>6533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5709000</v>
      </c>
      <c r="F14" s="88">
        <f>F18</f>
        <v>4308381</v>
      </c>
      <c r="G14" s="89">
        <f>SUM(G18)</f>
        <v>4308381</v>
      </c>
    </row>
    <row r="15" spans="1:7" ht="15.75" thickBot="1" x14ac:dyDescent="0.3">
      <c r="A15" s="27"/>
      <c r="B15" s="28"/>
      <c r="C15" s="29" t="s">
        <v>67</v>
      </c>
      <c r="D15" s="30" t="s">
        <v>17</v>
      </c>
      <c r="E15" s="111">
        <v>7000</v>
      </c>
      <c r="F15" s="112">
        <v>6533</v>
      </c>
      <c r="G15" s="113">
        <v>6533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5709000</v>
      </c>
      <c r="F16" s="109">
        <f>SUM(F17:F18)</f>
        <v>4308381</v>
      </c>
      <c r="G16" s="110">
        <f>SUM(G17:G18)</f>
        <v>4308381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/>
      <c r="D18" s="40" t="s">
        <v>19</v>
      </c>
      <c r="E18" s="87">
        <v>5709000</v>
      </c>
      <c r="F18" s="88">
        <v>4308381</v>
      </c>
      <c r="G18" s="89">
        <v>4308381</v>
      </c>
    </row>
    <row r="19" spans="1:7" ht="13.5" thickBot="1" x14ac:dyDescent="0.25">
      <c r="A19" s="41"/>
      <c r="B19" s="42" t="s">
        <v>57</v>
      </c>
      <c r="C19" s="43" t="s">
        <v>14</v>
      </c>
      <c r="D19" s="20" t="s">
        <v>15</v>
      </c>
      <c r="E19" s="117">
        <f>SUM(E20:E23)</f>
        <v>567000</v>
      </c>
      <c r="F19" s="118">
        <f>SUM(F20:F23)</f>
        <v>500142</v>
      </c>
      <c r="G19" s="119">
        <f>SUM(G20:G23)</f>
        <v>500142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427000</v>
      </c>
      <c r="F20" s="147">
        <v>361508</v>
      </c>
      <c r="G20" s="116">
        <v>361508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27000</v>
      </c>
      <c r="F21" s="97">
        <v>26642</v>
      </c>
      <c r="G21" s="103">
        <v>26642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31000</v>
      </c>
      <c r="F22" s="98">
        <v>30968</v>
      </c>
      <c r="G22" s="105">
        <v>30968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82000</v>
      </c>
      <c r="F23" s="121">
        <v>81024</v>
      </c>
      <c r="G23" s="122">
        <v>81024</v>
      </c>
    </row>
    <row r="24" spans="1:7" ht="13.5" thickBot="1" x14ac:dyDescent="0.25">
      <c r="A24" s="17"/>
      <c r="B24" s="56" t="s">
        <v>58</v>
      </c>
      <c r="C24" s="57" t="s">
        <v>14</v>
      </c>
      <c r="D24" s="20"/>
      <c r="E24" s="117">
        <f>E25+E28</f>
        <v>25000</v>
      </c>
      <c r="F24" s="118">
        <f>F25+F28</f>
        <v>24670</v>
      </c>
      <c r="G24" s="119">
        <f>G25+G28</f>
        <v>24670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76</v>
      </c>
      <c r="E26" s="100">
        <v>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25000</v>
      </c>
      <c r="F28" s="99">
        <f>F29+F30+F35+F36</f>
        <v>24670</v>
      </c>
      <c r="G28" s="107">
        <f>G29+G30+G35+G36</f>
        <v>24670</v>
      </c>
    </row>
    <row r="29" spans="1:7" ht="15" x14ac:dyDescent="0.25">
      <c r="A29" s="31"/>
      <c r="B29" s="10"/>
      <c r="C29" s="62"/>
      <c r="D29" s="77" t="s">
        <v>77</v>
      </c>
      <c r="E29" s="85">
        <v>9000</v>
      </c>
      <c r="F29" s="81">
        <v>8976</v>
      </c>
      <c r="G29" s="86">
        <v>8976</v>
      </c>
    </row>
    <row r="30" spans="1:7" ht="15" x14ac:dyDescent="0.25">
      <c r="A30" s="31"/>
      <c r="B30" s="10"/>
      <c r="C30" s="62"/>
      <c r="D30" s="77" t="s">
        <v>78</v>
      </c>
      <c r="E30" s="136">
        <f>SUM(E31:E34)</f>
        <v>4000</v>
      </c>
      <c r="F30" s="81">
        <f>SUM(F31:F34)</f>
        <v>4000</v>
      </c>
      <c r="G30" s="140">
        <f t="shared" ref="G30" si="0">SUM(G31:G34)</f>
        <v>4000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4000</v>
      </c>
      <c r="G31" s="116">
        <v>4000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79</v>
      </c>
      <c r="E35" s="85">
        <v>2000</v>
      </c>
      <c r="F35" s="81">
        <v>1804</v>
      </c>
      <c r="G35" s="86">
        <v>1804</v>
      </c>
    </row>
    <row r="36" spans="1:7" ht="15.75" thickBot="1" x14ac:dyDescent="0.3">
      <c r="A36" s="31"/>
      <c r="B36" s="63"/>
      <c r="C36" s="64"/>
      <c r="D36" s="80" t="s">
        <v>80</v>
      </c>
      <c r="E36" s="141">
        <v>10000</v>
      </c>
      <c r="F36" s="142">
        <v>9890</v>
      </c>
      <c r="G36" s="143">
        <v>9890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408000</v>
      </c>
      <c r="F37" s="124">
        <v>408000</v>
      </c>
      <c r="G37" s="125">
        <v>408000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209000</v>
      </c>
      <c r="F38" s="124">
        <v>209000</v>
      </c>
      <c r="G38" s="125">
        <v>209000</v>
      </c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102000</v>
      </c>
      <c r="F39" s="124">
        <v>102000</v>
      </c>
      <c r="G39" s="125">
        <v>102000</v>
      </c>
    </row>
    <row r="40" spans="1:7" ht="13.5" thickBot="1" x14ac:dyDescent="0.25">
      <c r="A40" s="145" t="s">
        <v>50</v>
      </c>
      <c r="B40" s="146"/>
      <c r="C40" s="65" t="s">
        <v>21</v>
      </c>
      <c r="D40" s="66"/>
      <c r="E40" s="123">
        <v>150000</v>
      </c>
      <c r="F40" s="124">
        <v>150000</v>
      </c>
      <c r="G40" s="125">
        <v>150000</v>
      </c>
    </row>
    <row r="41" spans="1:7" ht="13.5" thickBot="1" x14ac:dyDescent="0.25">
      <c r="A41" s="145" t="s">
        <v>59</v>
      </c>
      <c r="B41" s="146"/>
      <c r="C41" s="65" t="s">
        <v>21</v>
      </c>
      <c r="D41" s="66"/>
      <c r="E41" s="123">
        <v>3044000</v>
      </c>
      <c r="F41" s="124">
        <v>3043950</v>
      </c>
      <c r="G41" s="125">
        <v>3043950</v>
      </c>
    </row>
    <row r="42" spans="1:7" ht="13.5" thickBot="1" x14ac:dyDescent="0.25">
      <c r="A42" s="148" t="s">
        <v>60</v>
      </c>
      <c r="B42" s="149"/>
      <c r="C42" s="65" t="s">
        <v>21</v>
      </c>
      <c r="D42" s="66"/>
      <c r="E42" s="123">
        <v>0</v>
      </c>
      <c r="F42" s="124">
        <v>0</v>
      </c>
      <c r="G42" s="125">
        <v>0</v>
      </c>
    </row>
    <row r="43" spans="1:7" ht="13.5" thickBot="1" x14ac:dyDescent="0.25">
      <c r="A43" s="148" t="s">
        <v>61</v>
      </c>
      <c r="B43" s="149"/>
      <c r="C43" s="65" t="s">
        <v>21</v>
      </c>
      <c r="D43" s="66"/>
      <c r="E43" s="126">
        <v>17000</v>
      </c>
      <c r="F43" s="127">
        <v>16937</v>
      </c>
      <c r="G43" s="128">
        <v>16937</v>
      </c>
    </row>
    <row r="44" spans="1:7" ht="15.75" thickBot="1" x14ac:dyDescent="0.3">
      <c r="A44" s="1"/>
      <c r="B44" s="1"/>
      <c r="C44" s="1"/>
      <c r="D44" s="67" t="s">
        <v>34</v>
      </c>
      <c r="E44" s="132">
        <f>SUM(E6,E7,E8,E9,E10,E11,E15,E25)</f>
        <v>4954000</v>
      </c>
      <c r="F44" s="132">
        <f>SUM(F6,F7,F8,F9,F10,F11,F15,F25)</f>
        <v>3686197</v>
      </c>
      <c r="G44" s="133">
        <f>SUM(G6,G7,G8,G9,G10,G11,G15,G25)</f>
        <v>3686197</v>
      </c>
    </row>
    <row r="45" spans="1:7" ht="15.75" thickBot="1" x14ac:dyDescent="0.3">
      <c r="A45" s="1"/>
      <c r="B45" s="1"/>
      <c r="C45" s="1"/>
      <c r="D45" s="68" t="s">
        <v>35</v>
      </c>
      <c r="E45" s="134">
        <f>SUM(E16,E19,E28,E37,E38,E42,E43,E39,E40,E41)</f>
        <v>10231000</v>
      </c>
      <c r="F45" s="144">
        <f>SUM(F16,F19,F28,F37,F38,F39,F42,F43,F3,F40,F41)</f>
        <v>8763080</v>
      </c>
      <c r="G45" s="135">
        <f>SUM(G16,G19,G28,G37,G38,G42,G43,G39,G40,G41)</f>
        <v>8763080</v>
      </c>
    </row>
    <row r="46" spans="1:7" ht="16.5" thickBot="1" x14ac:dyDescent="0.3">
      <c r="A46" s="1"/>
      <c r="B46" s="1"/>
      <c r="C46" s="1"/>
      <c r="D46" s="69" t="s">
        <v>36</v>
      </c>
      <c r="E46" s="129">
        <f>SUM(E44:E45)</f>
        <v>15185000</v>
      </c>
      <c r="F46" s="130">
        <f>SUM(F44:F45)</f>
        <v>12449277</v>
      </c>
      <c r="G46" s="131">
        <f>SUM(G44:G45)</f>
        <v>12449277</v>
      </c>
    </row>
  </sheetData>
  <mergeCells count="10">
    <mergeCell ref="A37:B37"/>
    <mergeCell ref="A38:B38"/>
    <mergeCell ref="A42:B42"/>
    <mergeCell ref="A43:B43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6DAA-8942-42E3-9ACD-33576A27F37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zoomScale="120" zoomScaleNormal="12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48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386000</v>
      </c>
      <c r="F6" s="83">
        <v>192397</v>
      </c>
      <c r="G6" s="84">
        <v>192397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21000</v>
      </c>
      <c r="F7" s="81">
        <v>1457</v>
      </c>
      <c r="G7" s="86">
        <v>1457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4000</v>
      </c>
      <c r="F9" s="81">
        <v>535</v>
      </c>
      <c r="G9" s="86">
        <v>535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1000</v>
      </c>
      <c r="F10" s="81">
        <v>0</v>
      </c>
      <c r="G10" s="86">
        <v>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1271000</v>
      </c>
      <c r="F12" s="94">
        <f>SUM(F13:F14)</f>
        <v>692181</v>
      </c>
      <c r="G12" s="95">
        <f>SUM(G13:G14)</f>
        <v>692181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2000</v>
      </c>
      <c r="F13" s="91">
        <f>F15+F17</f>
        <v>0</v>
      </c>
      <c r="G13" s="92">
        <f>G15+G17</f>
        <v>0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1269000</v>
      </c>
      <c r="F14" s="88">
        <f>F18</f>
        <v>692181</v>
      </c>
      <c r="G14" s="89">
        <f>SUM(G18)</f>
        <v>692181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2000</v>
      </c>
      <c r="F15" s="112">
        <v>0</v>
      </c>
      <c r="G15" s="113">
        <v>0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1269000</v>
      </c>
      <c r="F16" s="109">
        <f>SUM(F17:F18)</f>
        <v>692181</v>
      </c>
      <c r="G16" s="110">
        <f>SUM(G17:G18)</f>
        <v>692181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1269000</v>
      </c>
      <c r="F18" s="88">
        <v>692181</v>
      </c>
      <c r="G18" s="89">
        <v>692181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99000</v>
      </c>
      <c r="F19" s="118">
        <f>SUM(F20:F23)</f>
        <v>37307</v>
      </c>
      <c r="G19" s="119">
        <f>SUM(G20:G23)</f>
        <v>37307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72000</v>
      </c>
      <c r="F20" s="115">
        <v>37307</v>
      </c>
      <c r="G20" s="116">
        <v>37307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7000</v>
      </c>
      <c r="F21" s="97">
        <v>0</v>
      </c>
      <c r="G21" s="103">
        <v>0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10000</v>
      </c>
      <c r="F22" s="98">
        <v>0</v>
      </c>
      <c r="G22" s="105">
        <v>0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10000</v>
      </c>
      <c r="F23" s="121">
        <v>0</v>
      </c>
      <c r="G23" s="122">
        <v>0</v>
      </c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11000</v>
      </c>
      <c r="F24" s="118">
        <f>F25+F28</f>
        <v>0</v>
      </c>
      <c r="G24" s="119">
        <f>G25+G28</f>
        <v>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5000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29</v>
      </c>
      <c r="E26" s="100">
        <v>5000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6000</v>
      </c>
      <c r="F28" s="99">
        <f>F29+F30+F35+F36</f>
        <v>0</v>
      </c>
      <c r="G28" s="107">
        <f>G29+G30+G35+G36</f>
        <v>0</v>
      </c>
    </row>
    <row r="29" spans="1:7" ht="15" x14ac:dyDescent="0.25">
      <c r="A29" s="31"/>
      <c r="B29" s="10"/>
      <c r="C29" s="62"/>
      <c r="D29" s="77" t="s">
        <v>31</v>
      </c>
      <c r="E29" s="85">
        <v>2000</v>
      </c>
      <c r="F29" s="81">
        <v>0</v>
      </c>
      <c r="G29" s="86">
        <v>0</v>
      </c>
    </row>
    <row r="30" spans="1:7" ht="15" x14ac:dyDescent="0.25">
      <c r="A30" s="31"/>
      <c r="B30" s="10"/>
      <c r="C30" s="62"/>
      <c r="D30" s="77" t="s">
        <v>37</v>
      </c>
      <c r="E30" s="136">
        <f>SUM(E31:E34)</f>
        <v>1000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1000</v>
      </c>
      <c r="F31" s="115">
        <v>0</v>
      </c>
      <c r="G31" s="116">
        <v>0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32</v>
      </c>
      <c r="E35" s="85">
        <v>1000</v>
      </c>
      <c r="F35" s="81">
        <v>0</v>
      </c>
      <c r="G35" s="86">
        <v>0</v>
      </c>
    </row>
    <row r="36" spans="1:7" ht="15.75" thickBot="1" x14ac:dyDescent="0.3">
      <c r="A36" s="31"/>
      <c r="B36" s="63"/>
      <c r="C36" s="64"/>
      <c r="D36" s="80" t="s">
        <v>33</v>
      </c>
      <c r="E36" s="141">
        <v>2000</v>
      </c>
      <c r="F36" s="142">
        <v>0</v>
      </c>
      <c r="G36" s="143">
        <v>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0</v>
      </c>
      <c r="F37" s="124">
        <v>0</v>
      </c>
      <c r="G37" s="125">
        <v>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0</v>
      </c>
      <c r="F38" s="124">
        <v>0</v>
      </c>
      <c r="G38" s="125"/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0</v>
      </c>
      <c r="F39" s="124">
        <v>0</v>
      </c>
      <c r="G39" s="125">
        <v>0</v>
      </c>
    </row>
    <row r="40" spans="1:7" ht="13.5" thickBot="1" x14ac:dyDescent="0.25">
      <c r="A40" s="145" t="s">
        <v>45</v>
      </c>
      <c r="B40" s="146"/>
      <c r="C40" s="65" t="s">
        <v>21</v>
      </c>
      <c r="D40" s="66"/>
      <c r="E40" s="123">
        <v>1454000</v>
      </c>
      <c r="F40" s="124">
        <v>1008000</v>
      </c>
      <c r="G40" s="125">
        <v>1008000</v>
      </c>
    </row>
    <row r="41" spans="1:7" ht="13.5" thickBot="1" x14ac:dyDescent="0.25">
      <c r="A41" s="148" t="s">
        <v>43</v>
      </c>
      <c r="B41" s="149"/>
      <c r="C41" s="65" t="s">
        <v>21</v>
      </c>
      <c r="D41" s="66"/>
      <c r="E41" s="123">
        <v>2000</v>
      </c>
      <c r="F41" s="124">
        <v>0</v>
      </c>
      <c r="G41" s="125">
        <v>0</v>
      </c>
    </row>
    <row r="42" spans="1:7" ht="13.5" thickBot="1" x14ac:dyDescent="0.25">
      <c r="A42" s="148" t="s">
        <v>44</v>
      </c>
      <c r="B42" s="149"/>
      <c r="C42" s="65" t="s">
        <v>21</v>
      </c>
      <c r="D42" s="66"/>
      <c r="E42" s="126">
        <v>10000</v>
      </c>
      <c r="F42" s="127">
        <v>0</v>
      </c>
      <c r="G42" s="128">
        <v>0</v>
      </c>
    </row>
    <row r="43" spans="1:7" ht="15.75" thickBot="1" x14ac:dyDescent="0.3">
      <c r="A43" s="1"/>
      <c r="B43" s="1"/>
      <c r="C43" s="1"/>
      <c r="D43" s="67" t="s">
        <v>34</v>
      </c>
      <c r="E43" s="132">
        <f>SUM(E6,E7,E8,E9,E10,E11,E15,E25)</f>
        <v>419000</v>
      </c>
      <c r="F43" s="132">
        <f>SUM(F6,F7,F8,F9,F10,F11,F15,F25)</f>
        <v>194389</v>
      </c>
      <c r="G43" s="133">
        <f>SUM(G6,G7,G8,G9,G10,G11,G15,G25)</f>
        <v>194389</v>
      </c>
    </row>
    <row r="44" spans="1:7" ht="15.75" thickBot="1" x14ac:dyDescent="0.3">
      <c r="A44" s="1"/>
      <c r="B44" s="1"/>
      <c r="C44" s="1"/>
      <c r="D44" s="68" t="s">
        <v>35</v>
      </c>
      <c r="E44" s="134">
        <f>SUM(E16,E19,E28,E37,E38,E41,E42,E39,E40)</f>
        <v>2840000</v>
      </c>
      <c r="F44" s="144">
        <f>SUM(F16,F19,F28,F37,F38,F39,F41,F42,F3,F40)</f>
        <v>1737488</v>
      </c>
      <c r="G44" s="135">
        <f>SUM(G16,G19,G28,G37,G38,G41,G42,G39,G40)</f>
        <v>1737488</v>
      </c>
    </row>
    <row r="45" spans="1:7" ht="16.5" thickBot="1" x14ac:dyDescent="0.3">
      <c r="A45" s="1"/>
      <c r="B45" s="1"/>
      <c r="C45" s="1"/>
      <c r="D45" s="69" t="s">
        <v>36</v>
      </c>
      <c r="E45" s="129">
        <f>SUM(E43:E44)</f>
        <v>3259000</v>
      </c>
      <c r="F45" s="130">
        <f>SUM(F43:F44)</f>
        <v>1931877</v>
      </c>
      <c r="G45" s="131">
        <f>SUM(G43:G44)</f>
        <v>1931877</v>
      </c>
    </row>
  </sheetData>
  <sheetProtection selectLockedCells="1" selectUnlockedCells="1"/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6"/>
  <sheetViews>
    <sheetView zoomScale="120" zoomScaleNormal="12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49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9</v>
      </c>
      <c r="C6" s="8" t="s">
        <v>10</v>
      </c>
      <c r="D6" s="9"/>
      <c r="E6" s="82">
        <v>386000</v>
      </c>
      <c r="F6" s="83">
        <v>385951</v>
      </c>
      <c r="G6" s="84">
        <v>385951</v>
      </c>
    </row>
    <row r="7" spans="1:7" ht="15" x14ac:dyDescent="0.25">
      <c r="A7" s="10">
        <v>2</v>
      </c>
      <c r="B7" s="11" t="s">
        <v>11</v>
      </c>
      <c r="C7" s="12" t="s">
        <v>10</v>
      </c>
      <c r="D7" s="13"/>
      <c r="E7" s="85">
        <v>21000</v>
      </c>
      <c r="F7" s="81">
        <v>1457</v>
      </c>
      <c r="G7" s="86">
        <v>1457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12</v>
      </c>
      <c r="C9" s="12" t="s">
        <v>10</v>
      </c>
      <c r="D9" s="13"/>
      <c r="E9" s="85">
        <v>4000</v>
      </c>
      <c r="F9" s="81">
        <v>645</v>
      </c>
      <c r="G9" s="86">
        <v>645</v>
      </c>
    </row>
    <row r="10" spans="1:7" ht="15" customHeight="1" thickBot="1" x14ac:dyDescent="0.3">
      <c r="A10" s="10">
        <v>5</v>
      </c>
      <c r="B10" s="11" t="s">
        <v>38</v>
      </c>
      <c r="C10" s="12" t="s">
        <v>10</v>
      </c>
      <c r="D10" s="13"/>
      <c r="E10" s="85">
        <v>1000</v>
      </c>
      <c r="F10" s="81">
        <v>733</v>
      </c>
      <c r="G10" s="86">
        <v>733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13</v>
      </c>
      <c r="C12" s="19" t="s">
        <v>14</v>
      </c>
      <c r="D12" s="20" t="s">
        <v>15</v>
      </c>
      <c r="E12" s="93">
        <f>SUM(E13:E14)</f>
        <v>1271000</v>
      </c>
      <c r="F12" s="94">
        <f>SUM(F13:F14)</f>
        <v>917439</v>
      </c>
      <c r="G12" s="95">
        <f>SUM(G13:G14)</f>
        <v>917439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2000</v>
      </c>
      <c r="F13" s="91">
        <f>F15+F17</f>
        <v>877</v>
      </c>
      <c r="G13" s="92">
        <f>G15+G17</f>
        <v>877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1269000</v>
      </c>
      <c r="F14" s="88">
        <f>F18</f>
        <v>916562</v>
      </c>
      <c r="G14" s="89">
        <f>SUM(G18)</f>
        <v>916562</v>
      </c>
    </row>
    <row r="15" spans="1:7" ht="15.75" thickBot="1" x14ac:dyDescent="0.3">
      <c r="A15" s="27"/>
      <c r="B15" s="28"/>
      <c r="C15" s="29" t="s">
        <v>20</v>
      </c>
      <c r="D15" s="30" t="s">
        <v>17</v>
      </c>
      <c r="E15" s="111">
        <v>2000</v>
      </c>
      <c r="F15" s="112">
        <v>877</v>
      </c>
      <c r="G15" s="113">
        <v>877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1269000</v>
      </c>
      <c r="F16" s="109">
        <f>SUM(F17:F18)</f>
        <v>916562</v>
      </c>
      <c r="G16" s="110">
        <f>SUM(G17:G18)</f>
        <v>916562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 t="s">
        <v>18</v>
      </c>
      <c r="D18" s="40" t="s">
        <v>19</v>
      </c>
      <c r="E18" s="87">
        <v>1269000</v>
      </c>
      <c r="F18" s="88">
        <v>916562</v>
      </c>
      <c r="G18" s="89">
        <v>916562</v>
      </c>
    </row>
    <row r="19" spans="1:7" ht="13.5" thickBot="1" x14ac:dyDescent="0.25">
      <c r="A19" s="41"/>
      <c r="B19" s="42" t="s">
        <v>22</v>
      </c>
      <c r="C19" s="43" t="s">
        <v>14</v>
      </c>
      <c r="D19" s="20" t="s">
        <v>15</v>
      </c>
      <c r="E19" s="117">
        <f>SUM(E20:E23)</f>
        <v>99000</v>
      </c>
      <c r="F19" s="118">
        <f>SUM(F20:F23)</f>
        <v>61608</v>
      </c>
      <c r="G19" s="119">
        <f>SUM(G20:G23)</f>
        <v>61608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72000</v>
      </c>
      <c r="F20" s="147">
        <v>59137</v>
      </c>
      <c r="G20" s="116">
        <v>59137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7000</v>
      </c>
      <c r="F21" s="97">
        <v>0</v>
      </c>
      <c r="G21" s="103">
        <v>0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10000</v>
      </c>
      <c r="F22" s="98">
        <v>0</v>
      </c>
      <c r="G22" s="105">
        <v>0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10000</v>
      </c>
      <c r="F23" s="121">
        <v>2471</v>
      </c>
      <c r="G23" s="122">
        <v>2471</v>
      </c>
    </row>
    <row r="24" spans="1:7" ht="13.5" thickBot="1" x14ac:dyDescent="0.25">
      <c r="A24" s="17"/>
      <c r="B24" s="56" t="s">
        <v>27</v>
      </c>
      <c r="C24" s="57" t="s">
        <v>14</v>
      </c>
      <c r="D24" s="20"/>
      <c r="E24" s="117">
        <f>E25+E28</f>
        <v>11000</v>
      </c>
      <c r="F24" s="118">
        <f>F25+F28</f>
        <v>0</v>
      </c>
      <c r="G24" s="119">
        <f>G25+G28</f>
        <v>0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5000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29</v>
      </c>
      <c r="E26" s="100">
        <v>5000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6000</v>
      </c>
      <c r="F28" s="99">
        <f>F29+F30+F35+F36</f>
        <v>0</v>
      </c>
      <c r="G28" s="107">
        <f>G29+G30+G35+G36</f>
        <v>0</v>
      </c>
    </row>
    <row r="29" spans="1:7" ht="15" x14ac:dyDescent="0.25">
      <c r="A29" s="31"/>
      <c r="B29" s="10"/>
      <c r="C29" s="62"/>
      <c r="D29" s="77" t="s">
        <v>31</v>
      </c>
      <c r="E29" s="85">
        <v>2000</v>
      </c>
      <c r="F29" s="81">
        <v>0</v>
      </c>
      <c r="G29" s="86">
        <v>0</v>
      </c>
    </row>
    <row r="30" spans="1:7" ht="15" x14ac:dyDescent="0.25">
      <c r="A30" s="31"/>
      <c r="B30" s="10"/>
      <c r="C30" s="62"/>
      <c r="D30" s="77" t="s">
        <v>37</v>
      </c>
      <c r="E30" s="136">
        <f>SUM(E31:E34)</f>
        <v>1000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1000</v>
      </c>
      <c r="F31" s="115">
        <v>0</v>
      </c>
      <c r="G31" s="116">
        <v>0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32</v>
      </c>
      <c r="E35" s="85">
        <v>1000</v>
      </c>
      <c r="F35" s="81">
        <v>0</v>
      </c>
      <c r="G35" s="86">
        <v>0</v>
      </c>
    </row>
    <row r="36" spans="1:7" ht="15.75" thickBot="1" x14ac:dyDescent="0.3">
      <c r="A36" s="31"/>
      <c r="B36" s="63"/>
      <c r="C36" s="64"/>
      <c r="D36" s="80" t="s">
        <v>33</v>
      </c>
      <c r="E36" s="141">
        <v>2000</v>
      </c>
      <c r="F36" s="142">
        <v>0</v>
      </c>
      <c r="G36" s="143">
        <v>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199000</v>
      </c>
      <c r="F37" s="124">
        <v>0</v>
      </c>
      <c r="G37" s="125">
        <v>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170000</v>
      </c>
      <c r="F38" s="124">
        <v>0</v>
      </c>
      <c r="G38" s="125">
        <v>0</v>
      </c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150000</v>
      </c>
      <c r="F39" s="124">
        <v>3000</v>
      </c>
      <c r="G39" s="125">
        <v>3000</v>
      </c>
    </row>
    <row r="40" spans="1:7" ht="13.5" thickBot="1" x14ac:dyDescent="0.25">
      <c r="A40" s="145" t="s">
        <v>50</v>
      </c>
      <c r="B40" s="146"/>
      <c r="C40" s="65" t="s">
        <v>21</v>
      </c>
      <c r="D40" s="66"/>
      <c r="E40" s="123">
        <v>100000</v>
      </c>
      <c r="F40" s="124">
        <v>0</v>
      </c>
      <c r="G40" s="125">
        <v>0</v>
      </c>
    </row>
    <row r="41" spans="1:7" ht="13.5" thickBot="1" x14ac:dyDescent="0.25">
      <c r="A41" s="145" t="s">
        <v>45</v>
      </c>
      <c r="B41" s="146"/>
      <c r="C41" s="65" t="s">
        <v>21</v>
      </c>
      <c r="D41" s="66"/>
      <c r="E41" s="123">
        <v>1454000</v>
      </c>
      <c r="F41" s="124">
        <v>1453950</v>
      </c>
      <c r="G41" s="125">
        <v>1453950</v>
      </c>
    </row>
    <row r="42" spans="1:7" ht="13.5" thickBot="1" x14ac:dyDescent="0.25">
      <c r="A42" s="148" t="s">
        <v>43</v>
      </c>
      <c r="B42" s="149"/>
      <c r="C42" s="65" t="s">
        <v>21</v>
      </c>
      <c r="D42" s="66"/>
      <c r="E42" s="123">
        <v>2000</v>
      </c>
      <c r="F42" s="124">
        <v>0</v>
      </c>
      <c r="G42" s="125">
        <v>0</v>
      </c>
    </row>
    <row r="43" spans="1:7" ht="13.5" thickBot="1" x14ac:dyDescent="0.25">
      <c r="A43" s="148" t="s">
        <v>44</v>
      </c>
      <c r="B43" s="149"/>
      <c r="C43" s="65" t="s">
        <v>21</v>
      </c>
      <c r="D43" s="66"/>
      <c r="E43" s="126">
        <v>10000</v>
      </c>
      <c r="F43" s="127">
        <v>6225</v>
      </c>
      <c r="G43" s="128">
        <v>6225</v>
      </c>
    </row>
    <row r="44" spans="1:7" ht="15.75" thickBot="1" x14ac:dyDescent="0.3">
      <c r="A44" s="1"/>
      <c r="B44" s="1"/>
      <c r="C44" s="1"/>
      <c r="D44" s="67" t="s">
        <v>34</v>
      </c>
      <c r="E44" s="132">
        <f>SUM(E6,E7,E8,E9,E10,E11,E15,E25)</f>
        <v>419000</v>
      </c>
      <c r="F44" s="132">
        <f>SUM(F6,F7,F8,F9,F10,F11,F15,F25)</f>
        <v>389663</v>
      </c>
      <c r="G44" s="133">
        <f>SUM(G6,G7,G8,G9,G10,G11,G15,G25)</f>
        <v>389663</v>
      </c>
    </row>
    <row r="45" spans="1:7" ht="15.75" thickBot="1" x14ac:dyDescent="0.3">
      <c r="A45" s="1"/>
      <c r="B45" s="1"/>
      <c r="C45" s="1"/>
      <c r="D45" s="68" t="s">
        <v>35</v>
      </c>
      <c r="E45" s="134">
        <f>SUM(E16,E19,E28,E37,E38,E42,E43,E39,E40,E41)</f>
        <v>3459000</v>
      </c>
      <c r="F45" s="144">
        <f>SUM(F16,F19,F28,F37,F38,F39,F42,F43,F3,F40,F41)</f>
        <v>2441345</v>
      </c>
      <c r="G45" s="135">
        <f>SUM(G16,G19,G28,G37,G38,G42,G43,G39,G40,G41)</f>
        <v>2441345</v>
      </c>
    </row>
    <row r="46" spans="1:7" ht="16.5" thickBot="1" x14ac:dyDescent="0.3">
      <c r="A46" s="1"/>
      <c r="B46" s="1"/>
      <c r="C46" s="1"/>
      <c r="D46" s="69" t="s">
        <v>36</v>
      </c>
      <c r="E46" s="129">
        <f>SUM(E44:E45)</f>
        <v>3878000</v>
      </c>
      <c r="F46" s="130">
        <f>SUM(F44:F45)</f>
        <v>2831008</v>
      </c>
      <c r="G46" s="131">
        <f>SUM(G44:G45)</f>
        <v>2831008</v>
      </c>
    </row>
  </sheetData>
  <sheetProtection selectLockedCells="1" selectUnlockedCells="1"/>
  <mergeCells count="10">
    <mergeCell ref="A37:B37"/>
    <mergeCell ref="A38:B38"/>
    <mergeCell ref="A42:B42"/>
    <mergeCell ref="A43:B43"/>
    <mergeCell ref="E3:G3"/>
    <mergeCell ref="A4:A5"/>
    <mergeCell ref="B4:B5"/>
    <mergeCell ref="C4:C5"/>
    <mergeCell ref="D4:D5"/>
    <mergeCell ref="E4:G4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6B22-BF5A-49FD-B64D-407F38EB5032}">
  <dimension ref="A1:G46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51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52</v>
      </c>
      <c r="C6" s="8" t="s">
        <v>10</v>
      </c>
      <c r="D6" s="9"/>
      <c r="E6" s="82">
        <v>2309000</v>
      </c>
      <c r="F6" s="83">
        <v>385951</v>
      </c>
      <c r="G6" s="84">
        <v>385951</v>
      </c>
    </row>
    <row r="7" spans="1:7" ht="15" x14ac:dyDescent="0.25">
      <c r="A7" s="10">
        <v>2</v>
      </c>
      <c r="B7" s="11" t="s">
        <v>53</v>
      </c>
      <c r="C7" s="12" t="s">
        <v>10</v>
      </c>
      <c r="D7" s="13"/>
      <c r="E7" s="85">
        <v>96000</v>
      </c>
      <c r="F7" s="81">
        <v>6365</v>
      </c>
      <c r="G7" s="86">
        <v>6365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54</v>
      </c>
      <c r="C9" s="12" t="s">
        <v>10</v>
      </c>
      <c r="D9" s="13"/>
      <c r="E9" s="85">
        <v>19000</v>
      </c>
      <c r="F9" s="81">
        <v>645</v>
      </c>
      <c r="G9" s="86">
        <v>645</v>
      </c>
    </row>
    <row r="10" spans="1:7" ht="15" customHeight="1" thickBot="1" x14ac:dyDescent="0.3">
      <c r="A10" s="10">
        <v>5</v>
      </c>
      <c r="B10" s="11" t="s">
        <v>55</v>
      </c>
      <c r="C10" s="12" t="s">
        <v>10</v>
      </c>
      <c r="D10" s="13"/>
      <c r="E10" s="85">
        <v>3000</v>
      </c>
      <c r="F10" s="81">
        <v>1000</v>
      </c>
      <c r="G10" s="86">
        <v>1000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56</v>
      </c>
      <c r="C12" s="19" t="s">
        <v>14</v>
      </c>
      <c r="D12" s="20" t="s">
        <v>15</v>
      </c>
      <c r="E12" s="93">
        <f>SUM(E13:E14)</f>
        <v>2397000</v>
      </c>
      <c r="F12" s="94">
        <f>SUM(F13:F14)</f>
        <v>1270139</v>
      </c>
      <c r="G12" s="95">
        <f>SUM(G13:G14)</f>
        <v>1270139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1226</v>
      </c>
      <c r="G13" s="92">
        <f>G15+G17</f>
        <v>1226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2390000</v>
      </c>
      <c r="F14" s="88">
        <f>F18</f>
        <v>1268913</v>
      </c>
      <c r="G14" s="89">
        <f>SUM(G18)</f>
        <v>1268913</v>
      </c>
    </row>
    <row r="15" spans="1:7" ht="15.75" thickBot="1" x14ac:dyDescent="0.3">
      <c r="A15" s="27"/>
      <c r="B15" s="28"/>
      <c r="C15" s="29" t="s">
        <v>67</v>
      </c>
      <c r="D15" s="30" t="s">
        <v>17</v>
      </c>
      <c r="E15" s="111">
        <v>7000</v>
      </c>
      <c r="F15" s="112">
        <v>1226</v>
      </c>
      <c r="G15" s="113">
        <v>1226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2390000</v>
      </c>
      <c r="F16" s="109">
        <f>SUM(F17:F18)</f>
        <v>1268913</v>
      </c>
      <c r="G16" s="110">
        <f>SUM(G17:G18)</f>
        <v>1268913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/>
      <c r="D18" s="40" t="s">
        <v>19</v>
      </c>
      <c r="E18" s="87">
        <v>2390000</v>
      </c>
      <c r="F18" s="88">
        <v>1268913</v>
      </c>
      <c r="G18" s="89">
        <v>1268913</v>
      </c>
    </row>
    <row r="19" spans="1:7" ht="13.5" thickBot="1" x14ac:dyDescent="0.25">
      <c r="A19" s="41"/>
      <c r="B19" s="42" t="s">
        <v>57</v>
      </c>
      <c r="C19" s="43" t="s">
        <v>14</v>
      </c>
      <c r="D19" s="20" t="s">
        <v>15</v>
      </c>
      <c r="E19" s="117">
        <f>SUM(E20:E23)</f>
        <v>389000</v>
      </c>
      <c r="F19" s="118">
        <f>SUM(F20:F23)</f>
        <v>85040</v>
      </c>
      <c r="G19" s="119">
        <f>SUM(G20:G23)</f>
        <v>85040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287000</v>
      </c>
      <c r="F20" s="147">
        <v>73598</v>
      </c>
      <c r="G20" s="116">
        <v>73598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27000</v>
      </c>
      <c r="F21" s="97">
        <v>2903</v>
      </c>
      <c r="G21" s="103">
        <v>2903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30000</v>
      </c>
      <c r="F22" s="98">
        <v>6024</v>
      </c>
      <c r="G22" s="105">
        <v>6024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45000</v>
      </c>
      <c r="F23" s="121">
        <v>2515</v>
      </c>
      <c r="G23" s="122">
        <v>2515</v>
      </c>
    </row>
    <row r="24" spans="1:7" ht="13.5" thickBot="1" x14ac:dyDescent="0.25">
      <c r="A24" s="17"/>
      <c r="B24" s="56" t="s">
        <v>58</v>
      </c>
      <c r="C24" s="57" t="s">
        <v>14</v>
      </c>
      <c r="D24" s="20"/>
      <c r="E24" s="117">
        <f>E25+E28</f>
        <v>45000</v>
      </c>
      <c r="F24" s="118">
        <f>F25+F28</f>
        <v>1199</v>
      </c>
      <c r="G24" s="119">
        <f>G25+G28</f>
        <v>1199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62</v>
      </c>
      <c r="E26" s="100">
        <v>20000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25000</v>
      </c>
      <c r="F28" s="99">
        <f>F29+F30+F35+F36</f>
        <v>1199</v>
      </c>
      <c r="G28" s="107">
        <f>G29+G30+G35+G36</f>
        <v>1199</v>
      </c>
    </row>
    <row r="29" spans="1:7" ht="15" x14ac:dyDescent="0.25">
      <c r="A29" s="31"/>
      <c r="B29" s="10"/>
      <c r="C29" s="62"/>
      <c r="D29" s="77" t="s">
        <v>64</v>
      </c>
      <c r="E29" s="85">
        <v>9000</v>
      </c>
      <c r="F29" s="81">
        <v>1199</v>
      </c>
      <c r="G29" s="86">
        <v>1199</v>
      </c>
    </row>
    <row r="30" spans="1:7" ht="15" x14ac:dyDescent="0.25">
      <c r="A30" s="31"/>
      <c r="B30" s="10"/>
      <c r="C30" s="62"/>
      <c r="D30" s="77" t="s">
        <v>63</v>
      </c>
      <c r="E30" s="136">
        <f>SUM(E31:E34)</f>
        <v>4000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0</v>
      </c>
      <c r="G31" s="116">
        <v>0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65</v>
      </c>
      <c r="E35" s="85">
        <v>2000</v>
      </c>
      <c r="F35" s="81">
        <v>0</v>
      </c>
      <c r="G35" s="86">
        <v>0</v>
      </c>
    </row>
    <row r="36" spans="1:7" ht="15.75" thickBot="1" x14ac:dyDescent="0.3">
      <c r="A36" s="31"/>
      <c r="B36" s="63"/>
      <c r="C36" s="64"/>
      <c r="D36" s="80" t="s">
        <v>66</v>
      </c>
      <c r="E36" s="141">
        <v>10000</v>
      </c>
      <c r="F36" s="142">
        <v>0</v>
      </c>
      <c r="G36" s="143">
        <v>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199000</v>
      </c>
      <c r="F37" s="124">
        <v>13000</v>
      </c>
      <c r="G37" s="125">
        <v>13000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170000</v>
      </c>
      <c r="F38" s="124">
        <v>0</v>
      </c>
      <c r="G38" s="125">
        <v>0</v>
      </c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150000</v>
      </c>
      <c r="F39" s="124">
        <v>3000</v>
      </c>
      <c r="G39" s="125">
        <v>3000</v>
      </c>
    </row>
    <row r="40" spans="1:7" ht="13.5" thickBot="1" x14ac:dyDescent="0.25">
      <c r="A40" s="145" t="s">
        <v>50</v>
      </c>
      <c r="B40" s="146"/>
      <c r="C40" s="65" t="s">
        <v>21</v>
      </c>
      <c r="D40" s="66"/>
      <c r="E40" s="123">
        <v>100000</v>
      </c>
      <c r="F40" s="124">
        <v>0</v>
      </c>
      <c r="G40" s="125">
        <v>0</v>
      </c>
    </row>
    <row r="41" spans="1:7" ht="13.5" thickBot="1" x14ac:dyDescent="0.25">
      <c r="A41" s="145" t="s">
        <v>59</v>
      </c>
      <c r="B41" s="146"/>
      <c r="C41" s="65" t="s">
        <v>21</v>
      </c>
      <c r="D41" s="66"/>
      <c r="E41" s="123">
        <v>3461000</v>
      </c>
      <c r="F41" s="124">
        <v>1453950</v>
      </c>
      <c r="G41" s="125">
        <v>1453950</v>
      </c>
    </row>
    <row r="42" spans="1:7" ht="13.5" thickBot="1" x14ac:dyDescent="0.25">
      <c r="A42" s="148" t="s">
        <v>60</v>
      </c>
      <c r="B42" s="149"/>
      <c r="C42" s="65" t="s">
        <v>21</v>
      </c>
      <c r="D42" s="66"/>
      <c r="E42" s="123">
        <v>8000</v>
      </c>
      <c r="F42" s="124">
        <v>0</v>
      </c>
      <c r="G42" s="125">
        <v>0</v>
      </c>
    </row>
    <row r="43" spans="1:7" ht="13.5" thickBot="1" x14ac:dyDescent="0.25">
      <c r="A43" s="148" t="s">
        <v>61</v>
      </c>
      <c r="B43" s="149"/>
      <c r="C43" s="65" t="s">
        <v>21</v>
      </c>
      <c r="D43" s="66"/>
      <c r="E43" s="126">
        <v>20000</v>
      </c>
      <c r="F43" s="127">
        <v>9628</v>
      </c>
      <c r="G43" s="128">
        <v>9628</v>
      </c>
    </row>
    <row r="44" spans="1:7" ht="15.75" thickBot="1" x14ac:dyDescent="0.3">
      <c r="A44" s="1"/>
      <c r="B44" s="1"/>
      <c r="C44" s="1"/>
      <c r="D44" s="67" t="s">
        <v>34</v>
      </c>
      <c r="E44" s="132">
        <f>SUM(E6,E7,E8,E9,E10,E11,E15,E25)</f>
        <v>2454000</v>
      </c>
      <c r="F44" s="132">
        <f>SUM(F6,F7,F8,F9,F10,F11,F15,F25)</f>
        <v>395187</v>
      </c>
      <c r="G44" s="133">
        <f>SUM(G6,G7,G8,G9,G10,G11,G15,G25)</f>
        <v>395187</v>
      </c>
    </row>
    <row r="45" spans="1:7" ht="15.75" thickBot="1" x14ac:dyDescent="0.3">
      <c r="A45" s="1"/>
      <c r="B45" s="1"/>
      <c r="C45" s="1"/>
      <c r="D45" s="68" t="s">
        <v>35</v>
      </c>
      <c r="E45" s="134">
        <f>SUM(E16,E19,E28,E37,E38,E42,E43,E39,E40,E41)</f>
        <v>6912000</v>
      </c>
      <c r="F45" s="144">
        <f>SUM(F16,F19,F28,F37,F38,F39,F42,F43,F3,F40,F41)</f>
        <v>2834730</v>
      </c>
      <c r="G45" s="135">
        <f>SUM(G16,G19,G28,G37,G38,G42,G43,G39,G40,G41)</f>
        <v>2834730</v>
      </c>
    </row>
    <row r="46" spans="1:7" ht="16.5" thickBot="1" x14ac:dyDescent="0.3">
      <c r="A46" s="1"/>
      <c r="B46" s="1"/>
      <c r="C46" s="1"/>
      <c r="D46" s="69" t="s">
        <v>36</v>
      </c>
      <c r="E46" s="129">
        <f>SUM(E44:E45)</f>
        <v>9366000</v>
      </c>
      <c r="F46" s="130">
        <f>SUM(F44:F45)</f>
        <v>3229917</v>
      </c>
      <c r="G46" s="131">
        <f>SUM(G44:G45)</f>
        <v>3229917</v>
      </c>
    </row>
  </sheetData>
  <mergeCells count="10">
    <mergeCell ref="A37:B37"/>
    <mergeCell ref="A38:B38"/>
    <mergeCell ref="A42:B42"/>
    <mergeCell ref="A43:B43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46F8-2AAB-41EE-BF46-6C2821015669}">
  <dimension ref="A1:G46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68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52</v>
      </c>
      <c r="C6" s="8" t="s">
        <v>10</v>
      </c>
      <c r="D6" s="9"/>
      <c r="E6" s="82">
        <v>2309000</v>
      </c>
      <c r="F6" s="83">
        <v>385951</v>
      </c>
      <c r="G6" s="84">
        <v>385951</v>
      </c>
    </row>
    <row r="7" spans="1:7" ht="15" x14ac:dyDescent="0.25">
      <c r="A7" s="10">
        <v>2</v>
      </c>
      <c r="B7" s="11" t="s">
        <v>53</v>
      </c>
      <c r="C7" s="12" t="s">
        <v>10</v>
      </c>
      <c r="D7" s="13"/>
      <c r="E7" s="85">
        <v>96000</v>
      </c>
      <c r="F7" s="81">
        <v>6365</v>
      </c>
      <c r="G7" s="86">
        <v>6365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54</v>
      </c>
      <c r="C9" s="12" t="s">
        <v>10</v>
      </c>
      <c r="D9" s="13"/>
      <c r="E9" s="85">
        <v>19000</v>
      </c>
      <c r="F9" s="81">
        <v>645</v>
      </c>
      <c r="G9" s="86">
        <v>645</v>
      </c>
    </row>
    <row r="10" spans="1:7" ht="15" customHeight="1" thickBot="1" x14ac:dyDescent="0.3">
      <c r="A10" s="10">
        <v>5</v>
      </c>
      <c r="B10" s="11" t="s">
        <v>55</v>
      </c>
      <c r="C10" s="12" t="s">
        <v>10</v>
      </c>
      <c r="D10" s="13"/>
      <c r="E10" s="85">
        <v>3000</v>
      </c>
      <c r="F10" s="81">
        <v>1000</v>
      </c>
      <c r="G10" s="86">
        <v>1000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56</v>
      </c>
      <c r="C12" s="19" t="s">
        <v>14</v>
      </c>
      <c r="D12" s="20" t="s">
        <v>15</v>
      </c>
      <c r="E12" s="93">
        <f>SUM(E13:E14)</f>
        <v>2397000</v>
      </c>
      <c r="F12" s="94">
        <f>SUM(F13:F14)</f>
        <v>1638653</v>
      </c>
      <c r="G12" s="95">
        <f>SUM(G13:G14)</f>
        <v>1638653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1226</v>
      </c>
      <c r="G13" s="92">
        <f>G15+G17</f>
        <v>1226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2390000</v>
      </c>
      <c r="F14" s="88">
        <f>F18</f>
        <v>1637427</v>
      </c>
      <c r="G14" s="89">
        <f>SUM(G18)</f>
        <v>1637427</v>
      </c>
    </row>
    <row r="15" spans="1:7" ht="15.75" thickBot="1" x14ac:dyDescent="0.3">
      <c r="A15" s="27"/>
      <c r="B15" s="28"/>
      <c r="C15" s="29" t="s">
        <v>67</v>
      </c>
      <c r="D15" s="30" t="s">
        <v>17</v>
      </c>
      <c r="E15" s="111">
        <v>7000</v>
      </c>
      <c r="F15" s="112">
        <v>1226</v>
      </c>
      <c r="G15" s="113">
        <v>1226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2390000</v>
      </c>
      <c r="F16" s="109">
        <f>SUM(F17:F18)</f>
        <v>1637427</v>
      </c>
      <c r="G16" s="110">
        <f>SUM(G17:G18)</f>
        <v>1637427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/>
      <c r="D18" s="40" t="s">
        <v>19</v>
      </c>
      <c r="E18" s="87">
        <v>2390000</v>
      </c>
      <c r="F18" s="88">
        <v>1637427</v>
      </c>
      <c r="G18" s="89">
        <v>1637427</v>
      </c>
    </row>
    <row r="19" spans="1:7" ht="13.5" thickBot="1" x14ac:dyDescent="0.25">
      <c r="A19" s="41"/>
      <c r="B19" s="42" t="s">
        <v>57</v>
      </c>
      <c r="C19" s="43" t="s">
        <v>14</v>
      </c>
      <c r="D19" s="20" t="s">
        <v>15</v>
      </c>
      <c r="E19" s="117">
        <f>SUM(E20:E23)</f>
        <v>389000</v>
      </c>
      <c r="F19" s="118">
        <f>SUM(F20:F23)</f>
        <v>154841</v>
      </c>
      <c r="G19" s="119">
        <f>SUM(G20:G23)</f>
        <v>154841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287000</v>
      </c>
      <c r="F20" s="147">
        <v>132795</v>
      </c>
      <c r="G20" s="116">
        <v>132795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27000</v>
      </c>
      <c r="F21" s="97">
        <v>2892</v>
      </c>
      <c r="G21" s="103">
        <v>2892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30000</v>
      </c>
      <c r="F22" s="98">
        <v>8200</v>
      </c>
      <c r="G22" s="105">
        <v>8200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45000</v>
      </c>
      <c r="F23" s="121">
        <v>10954</v>
      </c>
      <c r="G23" s="122">
        <v>10954</v>
      </c>
    </row>
    <row r="24" spans="1:7" ht="13.5" thickBot="1" x14ac:dyDescent="0.25">
      <c r="A24" s="17"/>
      <c r="B24" s="56" t="s">
        <v>58</v>
      </c>
      <c r="C24" s="57" t="s">
        <v>14</v>
      </c>
      <c r="D24" s="20"/>
      <c r="E24" s="117">
        <f>E25+E28</f>
        <v>45000</v>
      </c>
      <c r="F24" s="118">
        <f>F25+F28</f>
        <v>1199</v>
      </c>
      <c r="G24" s="119">
        <f>G25+G28</f>
        <v>1199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62</v>
      </c>
      <c r="E26" s="100">
        <v>20000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25000</v>
      </c>
      <c r="F28" s="99">
        <f>F29+F30+F35+F36</f>
        <v>1199</v>
      </c>
      <c r="G28" s="107">
        <f>G29+G30+G35+G36</f>
        <v>1199</v>
      </c>
    </row>
    <row r="29" spans="1:7" ht="15" x14ac:dyDescent="0.25">
      <c r="A29" s="31"/>
      <c r="B29" s="10"/>
      <c r="C29" s="62"/>
      <c r="D29" s="77" t="s">
        <v>64</v>
      </c>
      <c r="E29" s="85">
        <v>9000</v>
      </c>
      <c r="F29" s="81">
        <v>1199</v>
      </c>
      <c r="G29" s="86">
        <v>1199</v>
      </c>
    </row>
    <row r="30" spans="1:7" ht="15" x14ac:dyDescent="0.25">
      <c r="A30" s="31"/>
      <c r="B30" s="10"/>
      <c r="C30" s="62"/>
      <c r="D30" s="77" t="s">
        <v>63</v>
      </c>
      <c r="E30" s="136">
        <f>SUM(E31:E34)</f>
        <v>4000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0</v>
      </c>
      <c r="G31" s="116">
        <v>0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65</v>
      </c>
      <c r="E35" s="85">
        <v>2000</v>
      </c>
      <c r="F35" s="81">
        <v>0</v>
      </c>
      <c r="G35" s="86">
        <v>0</v>
      </c>
    </row>
    <row r="36" spans="1:7" ht="15.75" thickBot="1" x14ac:dyDescent="0.3">
      <c r="A36" s="31"/>
      <c r="B36" s="63"/>
      <c r="C36" s="64"/>
      <c r="D36" s="80" t="s">
        <v>66</v>
      </c>
      <c r="E36" s="141">
        <v>10000</v>
      </c>
      <c r="F36" s="142">
        <v>0</v>
      </c>
      <c r="G36" s="143">
        <v>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199000</v>
      </c>
      <c r="F37" s="124">
        <v>24000</v>
      </c>
      <c r="G37" s="125">
        <v>24000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170000</v>
      </c>
      <c r="F38" s="124">
        <v>120000</v>
      </c>
      <c r="G38" s="125">
        <v>120000</v>
      </c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150000</v>
      </c>
      <c r="F39" s="124">
        <v>3000</v>
      </c>
      <c r="G39" s="125">
        <v>3000</v>
      </c>
    </row>
    <row r="40" spans="1:7" ht="13.5" thickBot="1" x14ac:dyDescent="0.25">
      <c r="A40" s="145" t="s">
        <v>50</v>
      </c>
      <c r="B40" s="146"/>
      <c r="C40" s="65" t="s">
        <v>21</v>
      </c>
      <c r="D40" s="66"/>
      <c r="E40" s="123">
        <v>100000</v>
      </c>
      <c r="F40" s="124">
        <v>12000</v>
      </c>
      <c r="G40" s="125">
        <v>12000</v>
      </c>
    </row>
    <row r="41" spans="1:7" ht="13.5" thickBot="1" x14ac:dyDescent="0.25">
      <c r="A41" s="145" t="s">
        <v>59</v>
      </c>
      <c r="B41" s="146"/>
      <c r="C41" s="65" t="s">
        <v>21</v>
      </c>
      <c r="D41" s="66"/>
      <c r="E41" s="123">
        <v>3461000</v>
      </c>
      <c r="F41" s="124">
        <v>1453950</v>
      </c>
      <c r="G41" s="125">
        <v>1453950</v>
      </c>
    </row>
    <row r="42" spans="1:7" ht="13.5" thickBot="1" x14ac:dyDescent="0.25">
      <c r="A42" s="148" t="s">
        <v>60</v>
      </c>
      <c r="B42" s="149"/>
      <c r="C42" s="65" t="s">
        <v>21</v>
      </c>
      <c r="D42" s="66"/>
      <c r="E42" s="123">
        <v>8000</v>
      </c>
      <c r="F42" s="124">
        <v>0</v>
      </c>
      <c r="G42" s="125">
        <v>0</v>
      </c>
    </row>
    <row r="43" spans="1:7" ht="13.5" thickBot="1" x14ac:dyDescent="0.25">
      <c r="A43" s="148" t="s">
        <v>61</v>
      </c>
      <c r="B43" s="149"/>
      <c r="C43" s="65" t="s">
        <v>21</v>
      </c>
      <c r="D43" s="66"/>
      <c r="E43" s="126">
        <v>20000</v>
      </c>
      <c r="F43" s="127">
        <v>9628</v>
      </c>
      <c r="G43" s="128">
        <v>9628</v>
      </c>
    </row>
    <row r="44" spans="1:7" ht="15.75" thickBot="1" x14ac:dyDescent="0.3">
      <c r="A44" s="1"/>
      <c r="B44" s="1"/>
      <c r="C44" s="1"/>
      <c r="D44" s="67" t="s">
        <v>34</v>
      </c>
      <c r="E44" s="132">
        <f>SUM(E6,E7,E8,E9,E10,E11,E15,E25)</f>
        <v>2454000</v>
      </c>
      <c r="F44" s="132">
        <f>SUM(F6,F7,F8,F9,F10,F11,F15,F25)</f>
        <v>395187</v>
      </c>
      <c r="G44" s="133">
        <f>SUM(G6,G7,G8,G9,G10,G11,G15,G25)</f>
        <v>395187</v>
      </c>
    </row>
    <row r="45" spans="1:7" ht="15.75" thickBot="1" x14ac:dyDescent="0.3">
      <c r="A45" s="1"/>
      <c r="B45" s="1"/>
      <c r="C45" s="1"/>
      <c r="D45" s="68" t="s">
        <v>35</v>
      </c>
      <c r="E45" s="134">
        <f>SUM(E16,E19,E28,E37,E38,E42,E43,E39,E40,E41)</f>
        <v>6912000</v>
      </c>
      <c r="F45" s="144">
        <f>SUM(F16,F19,F28,F37,F38,F39,F42,F43,F3,F40,F41)</f>
        <v>3416045</v>
      </c>
      <c r="G45" s="135">
        <f>SUM(G16,G19,G28,G37,G38,G42,G43,G39,G40,G41)</f>
        <v>3416045</v>
      </c>
    </row>
    <row r="46" spans="1:7" ht="16.5" thickBot="1" x14ac:dyDescent="0.3">
      <c r="A46" s="1"/>
      <c r="B46" s="1"/>
      <c r="C46" s="1"/>
      <c r="D46" s="69" t="s">
        <v>36</v>
      </c>
      <c r="E46" s="129">
        <f>SUM(E44:E45)</f>
        <v>9366000</v>
      </c>
      <c r="F46" s="130">
        <f>SUM(F44:F45)</f>
        <v>3811232</v>
      </c>
      <c r="G46" s="131">
        <f>SUM(G44:G45)</f>
        <v>3811232</v>
      </c>
    </row>
  </sheetData>
  <mergeCells count="10">
    <mergeCell ref="A37:B37"/>
    <mergeCell ref="A38:B38"/>
    <mergeCell ref="A42:B42"/>
    <mergeCell ref="A43:B43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4AA9-5F2C-441E-8E52-4F42E09A9321}">
  <dimension ref="A1:G46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69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52</v>
      </c>
      <c r="C6" s="8" t="s">
        <v>10</v>
      </c>
      <c r="D6" s="9"/>
      <c r="E6" s="82">
        <v>2309000</v>
      </c>
      <c r="F6" s="83">
        <v>385951</v>
      </c>
      <c r="G6" s="84">
        <v>385951</v>
      </c>
    </row>
    <row r="7" spans="1:7" ht="15" x14ac:dyDescent="0.25">
      <c r="A7" s="10">
        <v>2</v>
      </c>
      <c r="B7" s="11" t="s">
        <v>53</v>
      </c>
      <c r="C7" s="12" t="s">
        <v>10</v>
      </c>
      <c r="D7" s="13"/>
      <c r="E7" s="85">
        <v>96000</v>
      </c>
      <c r="F7" s="81">
        <v>6365</v>
      </c>
      <c r="G7" s="86">
        <v>6365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54</v>
      </c>
      <c r="C9" s="12" t="s">
        <v>10</v>
      </c>
      <c r="D9" s="13"/>
      <c r="E9" s="85">
        <v>19000</v>
      </c>
      <c r="F9" s="81">
        <v>645</v>
      </c>
      <c r="G9" s="86">
        <v>645</v>
      </c>
    </row>
    <row r="10" spans="1:7" ht="15" customHeight="1" thickBot="1" x14ac:dyDescent="0.3">
      <c r="A10" s="10">
        <v>5</v>
      </c>
      <c r="B10" s="11" t="s">
        <v>55</v>
      </c>
      <c r="C10" s="12" t="s">
        <v>10</v>
      </c>
      <c r="D10" s="13"/>
      <c r="E10" s="85">
        <v>3000</v>
      </c>
      <c r="F10" s="81">
        <v>1000</v>
      </c>
      <c r="G10" s="86">
        <v>1000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56</v>
      </c>
      <c r="C12" s="19" t="s">
        <v>14</v>
      </c>
      <c r="D12" s="20" t="s">
        <v>15</v>
      </c>
      <c r="E12" s="93">
        <f>SUM(E13:E14)</f>
        <v>2397000</v>
      </c>
      <c r="F12" s="94">
        <f>SUM(F13:F14)</f>
        <v>1638653</v>
      </c>
      <c r="G12" s="95">
        <f>SUM(G13:G14)</f>
        <v>1638653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1226</v>
      </c>
      <c r="G13" s="92">
        <f>G15+G17</f>
        <v>1226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2390000</v>
      </c>
      <c r="F14" s="88">
        <f>F18</f>
        <v>1637427</v>
      </c>
      <c r="G14" s="89">
        <f>SUM(G18)</f>
        <v>1637427</v>
      </c>
    </row>
    <row r="15" spans="1:7" ht="15.75" thickBot="1" x14ac:dyDescent="0.3">
      <c r="A15" s="27"/>
      <c r="B15" s="28"/>
      <c r="C15" s="29" t="s">
        <v>67</v>
      </c>
      <c r="D15" s="30" t="s">
        <v>17</v>
      </c>
      <c r="E15" s="111">
        <v>7000</v>
      </c>
      <c r="F15" s="112">
        <v>1226</v>
      </c>
      <c r="G15" s="113">
        <v>1226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2390000</v>
      </c>
      <c r="F16" s="109">
        <f>SUM(F17:F18)</f>
        <v>1637427</v>
      </c>
      <c r="G16" s="110">
        <f>SUM(G17:G18)</f>
        <v>1637427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/>
      <c r="D18" s="40" t="s">
        <v>19</v>
      </c>
      <c r="E18" s="87">
        <v>2390000</v>
      </c>
      <c r="F18" s="88">
        <v>1637427</v>
      </c>
      <c r="G18" s="89">
        <v>1637427</v>
      </c>
    </row>
    <row r="19" spans="1:7" ht="13.5" thickBot="1" x14ac:dyDescent="0.25">
      <c r="A19" s="41"/>
      <c r="B19" s="42" t="s">
        <v>57</v>
      </c>
      <c r="C19" s="43" t="s">
        <v>14</v>
      </c>
      <c r="D19" s="20" t="s">
        <v>15</v>
      </c>
      <c r="E19" s="117">
        <f>SUM(E20:E23)</f>
        <v>389000</v>
      </c>
      <c r="F19" s="118">
        <f>SUM(F20:F23)</f>
        <v>154841</v>
      </c>
      <c r="G19" s="119">
        <f>SUM(G20:G23)</f>
        <v>154841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287000</v>
      </c>
      <c r="F20" s="147">
        <v>132795</v>
      </c>
      <c r="G20" s="116">
        <v>132795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27000</v>
      </c>
      <c r="F21" s="97">
        <v>2892</v>
      </c>
      <c r="G21" s="103">
        <v>2892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30000</v>
      </c>
      <c r="F22" s="98">
        <v>8200</v>
      </c>
      <c r="G22" s="105">
        <v>8200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45000</v>
      </c>
      <c r="F23" s="121">
        <v>10954</v>
      </c>
      <c r="G23" s="122">
        <v>10954</v>
      </c>
    </row>
    <row r="24" spans="1:7" ht="13.5" thickBot="1" x14ac:dyDescent="0.25">
      <c r="A24" s="17"/>
      <c r="B24" s="56" t="s">
        <v>58</v>
      </c>
      <c r="C24" s="57" t="s">
        <v>14</v>
      </c>
      <c r="D24" s="20"/>
      <c r="E24" s="117">
        <f>E25+E28</f>
        <v>45000</v>
      </c>
      <c r="F24" s="118">
        <f>F25+F28</f>
        <v>1199</v>
      </c>
      <c r="G24" s="119">
        <f>G25+G28</f>
        <v>1199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62</v>
      </c>
      <c r="E26" s="100">
        <v>20000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25000</v>
      </c>
      <c r="F28" s="99">
        <f>F29+F30+F35+F36</f>
        <v>1199</v>
      </c>
      <c r="G28" s="107">
        <f>G29+G30+G35+G36</f>
        <v>1199</v>
      </c>
    </row>
    <row r="29" spans="1:7" ht="15" x14ac:dyDescent="0.25">
      <c r="A29" s="31"/>
      <c r="B29" s="10"/>
      <c r="C29" s="62"/>
      <c r="D29" s="77" t="s">
        <v>64</v>
      </c>
      <c r="E29" s="85">
        <v>9000</v>
      </c>
      <c r="F29" s="81">
        <v>1199</v>
      </c>
      <c r="G29" s="86">
        <v>1199</v>
      </c>
    </row>
    <row r="30" spans="1:7" ht="15" x14ac:dyDescent="0.25">
      <c r="A30" s="31"/>
      <c r="B30" s="10"/>
      <c r="C30" s="62"/>
      <c r="D30" s="77" t="s">
        <v>63</v>
      </c>
      <c r="E30" s="136">
        <f>SUM(E31:E34)</f>
        <v>4000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0</v>
      </c>
      <c r="G31" s="116">
        <v>0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65</v>
      </c>
      <c r="E35" s="85">
        <v>2000</v>
      </c>
      <c r="F35" s="81">
        <v>0</v>
      </c>
      <c r="G35" s="86">
        <v>0</v>
      </c>
    </row>
    <row r="36" spans="1:7" ht="15.75" thickBot="1" x14ac:dyDescent="0.3">
      <c r="A36" s="31"/>
      <c r="B36" s="63"/>
      <c r="C36" s="64"/>
      <c r="D36" s="80" t="s">
        <v>66</v>
      </c>
      <c r="E36" s="141">
        <v>10000</v>
      </c>
      <c r="F36" s="142">
        <v>0</v>
      </c>
      <c r="G36" s="143">
        <v>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199000</v>
      </c>
      <c r="F37" s="124">
        <v>24000</v>
      </c>
      <c r="G37" s="125">
        <v>24000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170000</v>
      </c>
      <c r="F38" s="124">
        <v>120000</v>
      </c>
      <c r="G38" s="125">
        <v>120000</v>
      </c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150000</v>
      </c>
      <c r="F39" s="124">
        <v>3000</v>
      </c>
      <c r="G39" s="125">
        <v>3000</v>
      </c>
    </row>
    <row r="40" spans="1:7" ht="13.5" thickBot="1" x14ac:dyDescent="0.25">
      <c r="A40" s="145" t="s">
        <v>50</v>
      </c>
      <c r="B40" s="146"/>
      <c r="C40" s="65" t="s">
        <v>21</v>
      </c>
      <c r="D40" s="66"/>
      <c r="E40" s="123">
        <v>100000</v>
      </c>
      <c r="F40" s="124">
        <v>12000</v>
      </c>
      <c r="G40" s="125">
        <v>12000</v>
      </c>
    </row>
    <row r="41" spans="1:7" ht="13.5" thickBot="1" x14ac:dyDescent="0.25">
      <c r="A41" s="145" t="s">
        <v>59</v>
      </c>
      <c r="B41" s="146"/>
      <c r="C41" s="65" t="s">
        <v>21</v>
      </c>
      <c r="D41" s="66"/>
      <c r="E41" s="123">
        <v>3461000</v>
      </c>
      <c r="F41" s="124">
        <v>1453950</v>
      </c>
      <c r="G41" s="125">
        <v>1453950</v>
      </c>
    </row>
    <row r="42" spans="1:7" ht="13.5" thickBot="1" x14ac:dyDescent="0.25">
      <c r="A42" s="148" t="s">
        <v>60</v>
      </c>
      <c r="B42" s="149"/>
      <c r="C42" s="65" t="s">
        <v>21</v>
      </c>
      <c r="D42" s="66"/>
      <c r="E42" s="123">
        <v>8000</v>
      </c>
      <c r="F42" s="124">
        <v>0</v>
      </c>
      <c r="G42" s="125">
        <v>0</v>
      </c>
    </row>
    <row r="43" spans="1:7" ht="13.5" thickBot="1" x14ac:dyDescent="0.25">
      <c r="A43" s="148" t="s">
        <v>61</v>
      </c>
      <c r="B43" s="149"/>
      <c r="C43" s="65" t="s">
        <v>21</v>
      </c>
      <c r="D43" s="66"/>
      <c r="E43" s="126">
        <v>20000</v>
      </c>
      <c r="F43" s="127">
        <v>9628</v>
      </c>
      <c r="G43" s="128">
        <v>9628</v>
      </c>
    </row>
    <row r="44" spans="1:7" ht="15.75" thickBot="1" x14ac:dyDescent="0.3">
      <c r="A44" s="1"/>
      <c r="B44" s="1"/>
      <c r="C44" s="1"/>
      <c r="D44" s="67" t="s">
        <v>34</v>
      </c>
      <c r="E44" s="132">
        <f>SUM(E6,E7,E8,E9,E10,E11,E15,E25)</f>
        <v>2454000</v>
      </c>
      <c r="F44" s="132">
        <f>SUM(F6,F7,F8,F9,F10,F11,F15,F25)</f>
        <v>395187</v>
      </c>
      <c r="G44" s="133">
        <f>SUM(G6,G7,G8,G9,G10,G11,G15,G25)</f>
        <v>395187</v>
      </c>
    </row>
    <row r="45" spans="1:7" ht="15.75" thickBot="1" x14ac:dyDescent="0.3">
      <c r="A45" s="1"/>
      <c r="B45" s="1"/>
      <c r="C45" s="1"/>
      <c r="D45" s="68" t="s">
        <v>35</v>
      </c>
      <c r="E45" s="134">
        <f>SUM(E16,E19,E28,E37,E38,E42,E43,E39,E40,E41)</f>
        <v>6912000</v>
      </c>
      <c r="F45" s="144">
        <f>SUM(F16,F19,F28,F37,F38,F39,F42,F43,F3,F40,F41)</f>
        <v>3416045</v>
      </c>
      <c r="G45" s="135">
        <f>SUM(G16,G19,G28,G37,G38,G42,G43,G39,G40,G41)</f>
        <v>3416045</v>
      </c>
    </row>
    <row r="46" spans="1:7" ht="16.5" thickBot="1" x14ac:dyDescent="0.3">
      <c r="A46" s="1"/>
      <c r="B46" s="1"/>
      <c r="C46" s="1"/>
      <c r="D46" s="69" t="s">
        <v>36</v>
      </c>
      <c r="E46" s="129">
        <f>SUM(E44:E45)</f>
        <v>9366000</v>
      </c>
      <c r="F46" s="130">
        <f>SUM(F44:F45)</f>
        <v>3811232</v>
      </c>
      <c r="G46" s="131">
        <f>SUM(G44:G45)</f>
        <v>3811232</v>
      </c>
    </row>
  </sheetData>
  <mergeCells count="10">
    <mergeCell ref="A37:B37"/>
    <mergeCell ref="A38:B38"/>
    <mergeCell ref="A42:B42"/>
    <mergeCell ref="A43:B43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A8A6-4D84-4BA3-8A22-6F6614B48220}">
  <dimension ref="A1:G46"/>
  <sheetViews>
    <sheetView workbookViewId="0">
      <selection activeCell="I34" sqref="I34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70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52</v>
      </c>
      <c r="C6" s="8" t="s">
        <v>10</v>
      </c>
      <c r="D6" s="9"/>
      <c r="E6" s="82">
        <v>2309000</v>
      </c>
      <c r="F6" s="83">
        <v>1485277</v>
      </c>
      <c r="G6" s="84">
        <v>1485277</v>
      </c>
    </row>
    <row r="7" spans="1:7" ht="15" x14ac:dyDescent="0.25">
      <c r="A7" s="10">
        <v>2</v>
      </c>
      <c r="B7" s="11" t="s">
        <v>53</v>
      </c>
      <c r="C7" s="12" t="s">
        <v>10</v>
      </c>
      <c r="D7" s="13"/>
      <c r="E7" s="85">
        <v>96000</v>
      </c>
      <c r="F7" s="81">
        <v>18200</v>
      </c>
      <c r="G7" s="86">
        <v>18200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54</v>
      </c>
      <c r="C9" s="12" t="s">
        <v>10</v>
      </c>
      <c r="D9" s="13"/>
      <c r="E9" s="85">
        <v>19000</v>
      </c>
      <c r="F9" s="81">
        <v>1235</v>
      </c>
      <c r="G9" s="86">
        <v>1235</v>
      </c>
    </row>
    <row r="10" spans="1:7" ht="15" customHeight="1" thickBot="1" x14ac:dyDescent="0.3">
      <c r="A10" s="10">
        <v>5</v>
      </c>
      <c r="B10" s="11" t="s">
        <v>55</v>
      </c>
      <c r="C10" s="12" t="s">
        <v>10</v>
      </c>
      <c r="D10" s="13"/>
      <c r="E10" s="85">
        <v>3000</v>
      </c>
      <c r="F10" s="81">
        <v>1500</v>
      </c>
      <c r="G10" s="86">
        <v>1500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56</v>
      </c>
      <c r="C12" s="19" t="s">
        <v>14</v>
      </c>
      <c r="D12" s="20" t="s">
        <v>15</v>
      </c>
      <c r="E12" s="93">
        <f>SUM(E13:E14)</f>
        <v>2397000</v>
      </c>
      <c r="F12" s="94">
        <f>SUM(F13:F14)</f>
        <v>1639215</v>
      </c>
      <c r="G12" s="95">
        <f>SUM(G13:G14)</f>
        <v>1639215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1788</v>
      </c>
      <c r="G13" s="92">
        <f>G15+G17</f>
        <v>1788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2390000</v>
      </c>
      <c r="F14" s="88">
        <f>F18</f>
        <v>1637427</v>
      </c>
      <c r="G14" s="89">
        <f>SUM(G18)</f>
        <v>1637427</v>
      </c>
    </row>
    <row r="15" spans="1:7" ht="15.75" thickBot="1" x14ac:dyDescent="0.3">
      <c r="A15" s="27"/>
      <c r="B15" s="28"/>
      <c r="C15" s="29" t="s">
        <v>67</v>
      </c>
      <c r="D15" s="30" t="s">
        <v>17</v>
      </c>
      <c r="E15" s="111">
        <v>7000</v>
      </c>
      <c r="F15" s="112">
        <v>1788</v>
      </c>
      <c r="G15" s="113">
        <v>1788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2390000</v>
      </c>
      <c r="F16" s="109">
        <f>SUM(F17:F18)</f>
        <v>1637427</v>
      </c>
      <c r="G16" s="110">
        <f>SUM(G17:G18)</f>
        <v>1637427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/>
      <c r="D18" s="40" t="s">
        <v>19</v>
      </c>
      <c r="E18" s="87">
        <v>2390000</v>
      </c>
      <c r="F18" s="88">
        <v>1637427</v>
      </c>
      <c r="G18" s="89">
        <v>1637427</v>
      </c>
    </row>
    <row r="19" spans="1:7" ht="13.5" thickBot="1" x14ac:dyDescent="0.25">
      <c r="A19" s="41"/>
      <c r="B19" s="42" t="s">
        <v>57</v>
      </c>
      <c r="C19" s="43" t="s">
        <v>14</v>
      </c>
      <c r="D19" s="20" t="s">
        <v>15</v>
      </c>
      <c r="E19" s="117">
        <f>SUM(E20:E23)</f>
        <v>389000</v>
      </c>
      <c r="F19" s="118">
        <f>SUM(F20:F23)</f>
        <v>244191</v>
      </c>
      <c r="G19" s="119">
        <f>SUM(G20:G23)</f>
        <v>244191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287000</v>
      </c>
      <c r="F20" s="147">
        <v>192091</v>
      </c>
      <c r="G20" s="116">
        <v>192091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27000</v>
      </c>
      <c r="F21" s="97">
        <v>19910</v>
      </c>
      <c r="G21" s="103">
        <v>19910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30000</v>
      </c>
      <c r="F22" s="98">
        <v>10189</v>
      </c>
      <c r="G22" s="105">
        <v>10189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45000</v>
      </c>
      <c r="F23" s="121">
        <v>22001</v>
      </c>
      <c r="G23" s="122">
        <v>22001</v>
      </c>
    </row>
    <row r="24" spans="1:7" ht="13.5" thickBot="1" x14ac:dyDescent="0.25">
      <c r="A24" s="17"/>
      <c r="B24" s="56" t="s">
        <v>58</v>
      </c>
      <c r="C24" s="57" t="s">
        <v>14</v>
      </c>
      <c r="D24" s="20"/>
      <c r="E24" s="117">
        <f>E25+E28</f>
        <v>45000</v>
      </c>
      <c r="F24" s="118">
        <f>F25+F28</f>
        <v>3924</v>
      </c>
      <c r="G24" s="119">
        <f>G25+G28</f>
        <v>3924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20000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62</v>
      </c>
      <c r="E26" s="100">
        <v>20000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25000</v>
      </c>
      <c r="F28" s="99">
        <f>F29+F30+F35+F36</f>
        <v>3924</v>
      </c>
      <c r="G28" s="107">
        <f>G29+G30+G35+G36</f>
        <v>3924</v>
      </c>
    </row>
    <row r="29" spans="1:7" ht="15" x14ac:dyDescent="0.25">
      <c r="A29" s="31"/>
      <c r="B29" s="10"/>
      <c r="C29" s="62"/>
      <c r="D29" s="77" t="s">
        <v>64</v>
      </c>
      <c r="E29" s="85">
        <v>9000</v>
      </c>
      <c r="F29" s="81">
        <v>3924</v>
      </c>
      <c r="G29" s="86">
        <v>3924</v>
      </c>
    </row>
    <row r="30" spans="1:7" ht="15" x14ac:dyDescent="0.25">
      <c r="A30" s="31"/>
      <c r="B30" s="10"/>
      <c r="C30" s="62"/>
      <c r="D30" s="77" t="s">
        <v>63</v>
      </c>
      <c r="E30" s="136">
        <f>SUM(E31:E34)</f>
        <v>4000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0</v>
      </c>
      <c r="G31" s="116">
        <v>0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65</v>
      </c>
      <c r="E35" s="85">
        <v>2000</v>
      </c>
      <c r="F35" s="81">
        <v>0</v>
      </c>
      <c r="G35" s="86">
        <v>0</v>
      </c>
    </row>
    <row r="36" spans="1:7" ht="15.75" thickBot="1" x14ac:dyDescent="0.3">
      <c r="A36" s="31"/>
      <c r="B36" s="63"/>
      <c r="C36" s="64"/>
      <c r="D36" s="80" t="s">
        <v>66</v>
      </c>
      <c r="E36" s="141">
        <v>10000</v>
      </c>
      <c r="F36" s="142">
        <v>0</v>
      </c>
      <c r="G36" s="143">
        <v>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199000</v>
      </c>
      <c r="F37" s="124">
        <v>107000</v>
      </c>
      <c r="G37" s="125">
        <v>107000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170000</v>
      </c>
      <c r="F38" s="124">
        <v>120000</v>
      </c>
      <c r="G38" s="125">
        <v>120000</v>
      </c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150000</v>
      </c>
      <c r="F39" s="124">
        <v>3000</v>
      </c>
      <c r="G39" s="125">
        <v>3000</v>
      </c>
    </row>
    <row r="40" spans="1:7" ht="13.5" thickBot="1" x14ac:dyDescent="0.25">
      <c r="A40" s="145" t="s">
        <v>50</v>
      </c>
      <c r="B40" s="146"/>
      <c r="C40" s="65" t="s">
        <v>21</v>
      </c>
      <c r="D40" s="66"/>
      <c r="E40" s="123">
        <v>100000</v>
      </c>
      <c r="F40" s="124">
        <v>23000</v>
      </c>
      <c r="G40" s="125">
        <v>23000</v>
      </c>
    </row>
    <row r="41" spans="1:7" ht="13.5" thickBot="1" x14ac:dyDescent="0.25">
      <c r="A41" s="145" t="s">
        <v>59</v>
      </c>
      <c r="B41" s="146"/>
      <c r="C41" s="65" t="s">
        <v>21</v>
      </c>
      <c r="D41" s="66"/>
      <c r="E41" s="123">
        <v>3461000</v>
      </c>
      <c r="F41" s="124">
        <v>2670600</v>
      </c>
      <c r="G41" s="125">
        <v>2670600</v>
      </c>
    </row>
    <row r="42" spans="1:7" ht="13.5" thickBot="1" x14ac:dyDescent="0.25">
      <c r="A42" s="148" t="s">
        <v>60</v>
      </c>
      <c r="B42" s="149"/>
      <c r="C42" s="65" t="s">
        <v>21</v>
      </c>
      <c r="D42" s="66"/>
      <c r="E42" s="123">
        <v>8000</v>
      </c>
      <c r="F42" s="124">
        <v>0</v>
      </c>
      <c r="G42" s="125">
        <v>0</v>
      </c>
    </row>
    <row r="43" spans="1:7" ht="13.5" thickBot="1" x14ac:dyDescent="0.25">
      <c r="A43" s="148" t="s">
        <v>61</v>
      </c>
      <c r="B43" s="149"/>
      <c r="C43" s="65" t="s">
        <v>21</v>
      </c>
      <c r="D43" s="66"/>
      <c r="E43" s="126">
        <v>20000</v>
      </c>
      <c r="F43" s="127">
        <v>9628</v>
      </c>
      <c r="G43" s="128">
        <v>9628</v>
      </c>
    </row>
    <row r="44" spans="1:7" ht="15.75" thickBot="1" x14ac:dyDescent="0.3">
      <c r="A44" s="1"/>
      <c r="B44" s="1"/>
      <c r="C44" s="1"/>
      <c r="D44" s="67" t="s">
        <v>34</v>
      </c>
      <c r="E44" s="132">
        <f>SUM(E6,E7,E8,E9,E10,E11,E15,E25)</f>
        <v>2454000</v>
      </c>
      <c r="F44" s="132">
        <f>SUM(F6,F7,F8,F9,F10,F11,F15,F25)</f>
        <v>1508000</v>
      </c>
      <c r="G44" s="133">
        <f>SUM(G6,G7,G8,G9,G10,G11,G15,G25)</f>
        <v>1508000</v>
      </c>
    </row>
    <row r="45" spans="1:7" ht="15.75" thickBot="1" x14ac:dyDescent="0.3">
      <c r="A45" s="1"/>
      <c r="B45" s="1"/>
      <c r="C45" s="1"/>
      <c r="D45" s="68" t="s">
        <v>35</v>
      </c>
      <c r="E45" s="134">
        <f>SUM(E16,E19,E28,E37,E38,E42,E43,E39,E40,E41)</f>
        <v>6912000</v>
      </c>
      <c r="F45" s="144">
        <f>SUM(F16,F19,F28,F37,F38,F39,F42,F43,F3,F40,F41)</f>
        <v>4818770</v>
      </c>
      <c r="G45" s="135">
        <f>SUM(G16,G19,G28,G37,G38,G42,G43,G39,G40,G41)</f>
        <v>4818770</v>
      </c>
    </row>
    <row r="46" spans="1:7" ht="16.5" thickBot="1" x14ac:dyDescent="0.3">
      <c r="A46" s="1"/>
      <c r="B46" s="1"/>
      <c r="C46" s="1"/>
      <c r="D46" s="69" t="s">
        <v>36</v>
      </c>
      <c r="E46" s="129">
        <f>SUM(E44:E45)</f>
        <v>9366000</v>
      </c>
      <c r="F46" s="130">
        <f>SUM(F44:F45)</f>
        <v>6326770</v>
      </c>
      <c r="G46" s="131">
        <f>SUM(G44:G45)</f>
        <v>6326770</v>
      </c>
    </row>
  </sheetData>
  <mergeCells count="10">
    <mergeCell ref="A37:B37"/>
    <mergeCell ref="A38:B38"/>
    <mergeCell ref="A42:B42"/>
    <mergeCell ref="A43:B43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183F9-C3B6-4E70-B3B9-103487B22F8D}">
  <dimension ref="A1:G46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1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71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52</v>
      </c>
      <c r="C6" s="8" t="s">
        <v>10</v>
      </c>
      <c r="D6" s="9"/>
      <c r="E6" s="82">
        <v>2309000</v>
      </c>
      <c r="F6" s="83">
        <v>1632553</v>
      </c>
      <c r="G6" s="84">
        <v>1632553</v>
      </c>
    </row>
    <row r="7" spans="1:7" ht="15" x14ac:dyDescent="0.25">
      <c r="A7" s="10">
        <v>2</v>
      </c>
      <c r="B7" s="11" t="s">
        <v>53</v>
      </c>
      <c r="C7" s="12" t="s">
        <v>10</v>
      </c>
      <c r="D7" s="13"/>
      <c r="E7" s="85">
        <v>96000</v>
      </c>
      <c r="F7" s="81">
        <v>18649</v>
      </c>
      <c r="G7" s="86">
        <v>18649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54</v>
      </c>
      <c r="C9" s="12" t="s">
        <v>10</v>
      </c>
      <c r="D9" s="13"/>
      <c r="E9" s="85">
        <v>29000</v>
      </c>
      <c r="F9" s="81">
        <v>3767</v>
      </c>
      <c r="G9" s="86">
        <v>3767</v>
      </c>
    </row>
    <row r="10" spans="1:7" ht="15" customHeight="1" thickBot="1" x14ac:dyDescent="0.3">
      <c r="A10" s="10">
        <v>5</v>
      </c>
      <c r="B10" s="11" t="s">
        <v>55</v>
      </c>
      <c r="C10" s="12" t="s">
        <v>10</v>
      </c>
      <c r="D10" s="13"/>
      <c r="E10" s="85">
        <v>3000</v>
      </c>
      <c r="F10" s="81">
        <v>1500</v>
      </c>
      <c r="G10" s="86">
        <v>1500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56</v>
      </c>
      <c r="C12" s="19" t="s">
        <v>14</v>
      </c>
      <c r="D12" s="20" t="s">
        <v>15</v>
      </c>
      <c r="E12" s="93">
        <f>SUM(E13:E14)</f>
        <v>4135000</v>
      </c>
      <c r="F12" s="94">
        <f>SUM(F13:F14)</f>
        <v>2019264</v>
      </c>
      <c r="G12" s="95">
        <f>SUM(G13:G14)</f>
        <v>2019264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2264</v>
      </c>
      <c r="G13" s="92">
        <f>G15+G17</f>
        <v>2264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4128000</v>
      </c>
      <c r="F14" s="88">
        <f>F18</f>
        <v>2017000</v>
      </c>
      <c r="G14" s="89">
        <f>SUM(G18)</f>
        <v>2017000</v>
      </c>
    </row>
    <row r="15" spans="1:7" ht="15.75" thickBot="1" x14ac:dyDescent="0.3">
      <c r="A15" s="27"/>
      <c r="B15" s="28"/>
      <c r="C15" s="29" t="s">
        <v>67</v>
      </c>
      <c r="D15" s="30" t="s">
        <v>17</v>
      </c>
      <c r="E15" s="111">
        <v>7000</v>
      </c>
      <c r="F15" s="112">
        <v>2264</v>
      </c>
      <c r="G15" s="113">
        <v>2264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4128000</v>
      </c>
      <c r="F16" s="109">
        <f>SUM(F17:F18)</f>
        <v>2017000</v>
      </c>
      <c r="G16" s="110">
        <f>SUM(G17:G18)</f>
        <v>2017000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/>
      <c r="D18" s="40" t="s">
        <v>19</v>
      </c>
      <c r="E18" s="87">
        <v>4128000</v>
      </c>
      <c r="F18" s="88">
        <v>2017000</v>
      </c>
      <c r="G18" s="89">
        <v>2017000</v>
      </c>
    </row>
    <row r="19" spans="1:7" ht="13.5" thickBot="1" x14ac:dyDescent="0.25">
      <c r="A19" s="41"/>
      <c r="B19" s="42" t="s">
        <v>57</v>
      </c>
      <c r="C19" s="43" t="s">
        <v>14</v>
      </c>
      <c r="D19" s="20" t="s">
        <v>15</v>
      </c>
      <c r="E19" s="117">
        <f>SUM(E20:E23)</f>
        <v>397000</v>
      </c>
      <c r="F19" s="118">
        <f>SUM(F20:F23)</f>
        <v>267339</v>
      </c>
      <c r="G19" s="119">
        <f>SUM(G20:G23)</f>
        <v>267339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295000</v>
      </c>
      <c r="F20" s="147">
        <v>209114</v>
      </c>
      <c r="G20" s="116">
        <v>209114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27000</v>
      </c>
      <c r="F21" s="97">
        <v>19910</v>
      </c>
      <c r="G21" s="103">
        <v>19910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30000</v>
      </c>
      <c r="F22" s="98">
        <v>10189</v>
      </c>
      <c r="G22" s="105">
        <v>10189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45000</v>
      </c>
      <c r="F23" s="121">
        <v>28126</v>
      </c>
      <c r="G23" s="122">
        <v>28126</v>
      </c>
    </row>
    <row r="24" spans="1:7" ht="13.5" thickBot="1" x14ac:dyDescent="0.25">
      <c r="A24" s="17"/>
      <c r="B24" s="56" t="s">
        <v>58</v>
      </c>
      <c r="C24" s="57" t="s">
        <v>14</v>
      </c>
      <c r="D24" s="20"/>
      <c r="E24" s="117">
        <f>E25+E28</f>
        <v>35000</v>
      </c>
      <c r="F24" s="118">
        <f>F25+F28</f>
        <v>6934</v>
      </c>
      <c r="G24" s="119">
        <f>G25+G28</f>
        <v>6934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10000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62</v>
      </c>
      <c r="E26" s="100">
        <v>10000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25000</v>
      </c>
      <c r="F28" s="99">
        <f>F29+F30+F35+F36</f>
        <v>6934</v>
      </c>
      <c r="G28" s="107">
        <f>G29+G30+G35+G36</f>
        <v>6934</v>
      </c>
    </row>
    <row r="29" spans="1:7" ht="15" x14ac:dyDescent="0.25">
      <c r="A29" s="31"/>
      <c r="B29" s="10"/>
      <c r="C29" s="62"/>
      <c r="D29" s="77" t="s">
        <v>64</v>
      </c>
      <c r="E29" s="85">
        <v>9000</v>
      </c>
      <c r="F29" s="81">
        <v>5130</v>
      </c>
      <c r="G29" s="86">
        <v>5130</v>
      </c>
    </row>
    <row r="30" spans="1:7" ht="15" x14ac:dyDescent="0.25">
      <c r="A30" s="31"/>
      <c r="B30" s="10"/>
      <c r="C30" s="62"/>
      <c r="D30" s="77" t="s">
        <v>63</v>
      </c>
      <c r="E30" s="136">
        <f>SUM(E31:E34)</f>
        <v>4000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0</v>
      </c>
      <c r="G31" s="116">
        <v>0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65</v>
      </c>
      <c r="E35" s="85">
        <v>2000</v>
      </c>
      <c r="F35" s="81">
        <v>1804</v>
      </c>
      <c r="G35" s="86">
        <v>1804</v>
      </c>
    </row>
    <row r="36" spans="1:7" ht="15.75" thickBot="1" x14ac:dyDescent="0.3">
      <c r="A36" s="31"/>
      <c r="B36" s="63"/>
      <c r="C36" s="64"/>
      <c r="D36" s="80" t="s">
        <v>66</v>
      </c>
      <c r="E36" s="141">
        <v>10000</v>
      </c>
      <c r="F36" s="142">
        <v>0</v>
      </c>
      <c r="G36" s="143">
        <v>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199000</v>
      </c>
      <c r="F37" s="124">
        <v>107000</v>
      </c>
      <c r="G37" s="125">
        <v>107000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170000</v>
      </c>
      <c r="F38" s="124">
        <v>169000</v>
      </c>
      <c r="G38" s="125">
        <v>169000</v>
      </c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150000</v>
      </c>
      <c r="F39" s="124">
        <v>3000</v>
      </c>
      <c r="G39" s="125">
        <v>3000</v>
      </c>
    </row>
    <row r="40" spans="1:7" ht="13.5" thickBot="1" x14ac:dyDescent="0.25">
      <c r="A40" s="145" t="s">
        <v>50</v>
      </c>
      <c r="B40" s="146"/>
      <c r="C40" s="65" t="s">
        <v>21</v>
      </c>
      <c r="D40" s="66"/>
      <c r="E40" s="123">
        <v>100000</v>
      </c>
      <c r="F40" s="124">
        <v>23000</v>
      </c>
      <c r="G40" s="125">
        <v>23000</v>
      </c>
    </row>
    <row r="41" spans="1:7" ht="13.5" thickBot="1" x14ac:dyDescent="0.25">
      <c r="A41" s="145" t="s">
        <v>59</v>
      </c>
      <c r="B41" s="146"/>
      <c r="C41" s="65" t="s">
        <v>21</v>
      </c>
      <c r="D41" s="66"/>
      <c r="E41" s="123">
        <v>3461000</v>
      </c>
      <c r="F41" s="124">
        <v>2670600</v>
      </c>
      <c r="G41" s="125">
        <v>2670600</v>
      </c>
    </row>
    <row r="42" spans="1:7" ht="13.5" thickBot="1" x14ac:dyDescent="0.25">
      <c r="A42" s="148" t="s">
        <v>60</v>
      </c>
      <c r="B42" s="149"/>
      <c r="C42" s="65" t="s">
        <v>21</v>
      </c>
      <c r="D42" s="66"/>
      <c r="E42" s="123">
        <v>0</v>
      </c>
      <c r="F42" s="124">
        <v>0</v>
      </c>
      <c r="G42" s="125">
        <v>0</v>
      </c>
    </row>
    <row r="43" spans="1:7" ht="13.5" thickBot="1" x14ac:dyDescent="0.25">
      <c r="A43" s="148" t="s">
        <v>61</v>
      </c>
      <c r="B43" s="149"/>
      <c r="C43" s="65" t="s">
        <v>21</v>
      </c>
      <c r="D43" s="66"/>
      <c r="E43" s="126">
        <v>20000</v>
      </c>
      <c r="F43" s="127">
        <v>16937</v>
      </c>
      <c r="G43" s="128">
        <v>16937</v>
      </c>
    </row>
    <row r="44" spans="1:7" ht="15.75" thickBot="1" x14ac:dyDescent="0.3">
      <c r="A44" s="1"/>
      <c r="B44" s="1"/>
      <c r="C44" s="1"/>
      <c r="D44" s="67" t="s">
        <v>34</v>
      </c>
      <c r="E44" s="132">
        <f>SUM(E6,E7,E8,E9,E10,E11,E15,E25)</f>
        <v>2454000</v>
      </c>
      <c r="F44" s="132">
        <f>SUM(F6,F7,F8,F9,F10,F11,F15,F25)</f>
        <v>1658733</v>
      </c>
      <c r="G44" s="133">
        <f>SUM(G6,G7,G8,G9,G10,G11,G15,G25)</f>
        <v>1658733</v>
      </c>
    </row>
    <row r="45" spans="1:7" ht="15.75" thickBot="1" x14ac:dyDescent="0.3">
      <c r="A45" s="1"/>
      <c r="B45" s="1"/>
      <c r="C45" s="1"/>
      <c r="D45" s="68" t="s">
        <v>35</v>
      </c>
      <c r="E45" s="134">
        <f>SUM(E16,E19,E28,E37,E38,E42,E43,E39,E40,E41)</f>
        <v>8650000</v>
      </c>
      <c r="F45" s="144">
        <f>SUM(F16,F19,F28,F37,F38,F39,F42,F43,F3,F40,F41)</f>
        <v>5280810</v>
      </c>
      <c r="G45" s="135">
        <f>SUM(G16,G19,G28,G37,G38,G42,G43,G39,G40,G41)</f>
        <v>5280810</v>
      </c>
    </row>
    <row r="46" spans="1:7" ht="16.5" thickBot="1" x14ac:dyDescent="0.3">
      <c r="A46" s="1"/>
      <c r="B46" s="1"/>
      <c r="C46" s="1"/>
      <c r="D46" s="69" t="s">
        <v>36</v>
      </c>
      <c r="E46" s="129">
        <f>SUM(E44:E45)</f>
        <v>11104000</v>
      </c>
      <c r="F46" s="130">
        <f>SUM(F44:F45)</f>
        <v>6939543</v>
      </c>
      <c r="G46" s="131">
        <f>SUM(G44:G45)</f>
        <v>6939543</v>
      </c>
    </row>
  </sheetData>
  <mergeCells count="10">
    <mergeCell ref="A37:B37"/>
    <mergeCell ref="A38:B38"/>
    <mergeCell ref="A42:B42"/>
    <mergeCell ref="A43:B43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1E4D-91C5-4BE9-BE04-BC5D229D8445}">
  <dimension ref="A1:G46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1.5703125" bestFit="1" customWidth="1"/>
    <col min="6" max="7" width="10.28515625" bestFit="1" customWidth="1"/>
  </cols>
  <sheetData>
    <row r="1" spans="1:7" ht="18" x14ac:dyDescent="0.25">
      <c r="A1" s="1"/>
      <c r="B1" s="1"/>
      <c r="C1" s="1"/>
      <c r="D1" s="2" t="s">
        <v>46</v>
      </c>
      <c r="E1" s="3"/>
      <c r="F1" s="1"/>
      <c r="G1" s="1" t="s">
        <v>72</v>
      </c>
    </row>
    <row r="2" spans="1:7" ht="15.75" thickBot="1" x14ac:dyDescent="0.3">
      <c r="A2" s="1"/>
      <c r="B2" s="1"/>
      <c r="C2" s="1"/>
      <c r="D2" s="4"/>
      <c r="E2" s="3"/>
      <c r="F2" s="1"/>
      <c r="G2" s="1"/>
    </row>
    <row r="3" spans="1:7" ht="15.75" thickBot="1" x14ac:dyDescent="0.3">
      <c r="A3" s="1"/>
      <c r="B3" s="1"/>
      <c r="C3" s="1"/>
      <c r="D3" s="4"/>
      <c r="E3" s="150">
        <v>2022</v>
      </c>
      <c r="F3" s="151"/>
      <c r="G3" s="152"/>
    </row>
    <row r="4" spans="1:7" ht="13.5" customHeight="1" thickBot="1" x14ac:dyDescent="0.25">
      <c r="A4" s="153" t="s">
        <v>1</v>
      </c>
      <c r="B4" s="155" t="s">
        <v>2</v>
      </c>
      <c r="C4" s="157" t="s">
        <v>3</v>
      </c>
      <c r="D4" s="159" t="s">
        <v>4</v>
      </c>
      <c r="E4" s="161" t="s">
        <v>5</v>
      </c>
      <c r="F4" s="162"/>
      <c r="G4" s="163"/>
    </row>
    <row r="5" spans="1:7" ht="13.5" thickBot="1" x14ac:dyDescent="0.25">
      <c r="A5" s="154"/>
      <c r="B5" s="156"/>
      <c r="C5" s="158"/>
      <c r="D5" s="160"/>
      <c r="E5" s="78" t="s">
        <v>6</v>
      </c>
      <c r="F5" s="5" t="s">
        <v>7</v>
      </c>
      <c r="G5" s="79" t="s">
        <v>8</v>
      </c>
    </row>
    <row r="6" spans="1:7" ht="15" x14ac:dyDescent="0.25">
      <c r="A6" s="6">
        <v>1</v>
      </c>
      <c r="B6" s="7" t="s">
        <v>52</v>
      </c>
      <c r="C6" s="8" t="s">
        <v>10</v>
      </c>
      <c r="D6" s="9"/>
      <c r="E6" s="82">
        <v>2309000</v>
      </c>
      <c r="F6" s="83">
        <v>1787153</v>
      </c>
      <c r="G6" s="84">
        <v>1787153</v>
      </c>
    </row>
    <row r="7" spans="1:7" ht="15" x14ac:dyDescent="0.25">
      <c r="A7" s="10">
        <v>2</v>
      </c>
      <c r="B7" s="11" t="s">
        <v>53</v>
      </c>
      <c r="C7" s="12" t="s">
        <v>10</v>
      </c>
      <c r="D7" s="13"/>
      <c r="E7" s="85">
        <v>96000</v>
      </c>
      <c r="F7" s="81">
        <v>18649</v>
      </c>
      <c r="G7" s="86">
        <v>18649</v>
      </c>
    </row>
    <row r="8" spans="1:7" ht="2.25" hidden="1" customHeight="1" x14ac:dyDescent="0.25">
      <c r="A8" s="10">
        <v>3</v>
      </c>
      <c r="B8" s="11" t="s">
        <v>39</v>
      </c>
      <c r="C8" s="12" t="s">
        <v>10</v>
      </c>
      <c r="D8" s="13"/>
      <c r="E8" s="85">
        <v>0</v>
      </c>
      <c r="F8" s="81"/>
      <c r="G8" s="86"/>
    </row>
    <row r="9" spans="1:7" ht="15" x14ac:dyDescent="0.25">
      <c r="A9" s="10">
        <v>4</v>
      </c>
      <c r="B9" s="11" t="s">
        <v>54</v>
      </c>
      <c r="C9" s="12" t="s">
        <v>10</v>
      </c>
      <c r="D9" s="13"/>
      <c r="E9" s="85">
        <v>29000</v>
      </c>
      <c r="F9" s="81">
        <v>5482</v>
      </c>
      <c r="G9" s="86">
        <v>5482</v>
      </c>
    </row>
    <row r="10" spans="1:7" ht="15" customHeight="1" thickBot="1" x14ac:dyDescent="0.3">
      <c r="A10" s="10">
        <v>5</v>
      </c>
      <c r="B10" s="11" t="s">
        <v>55</v>
      </c>
      <c r="C10" s="12" t="s">
        <v>10</v>
      </c>
      <c r="D10" s="13"/>
      <c r="E10" s="85">
        <v>3000</v>
      </c>
      <c r="F10" s="81">
        <v>1650</v>
      </c>
      <c r="G10" s="86">
        <v>1650</v>
      </c>
    </row>
    <row r="11" spans="1:7" ht="15.75" hidden="1" thickBot="1" x14ac:dyDescent="0.3">
      <c r="A11" s="14">
        <v>6</v>
      </c>
      <c r="B11" s="11"/>
      <c r="C11" s="15" t="s">
        <v>10</v>
      </c>
      <c r="D11" s="16"/>
      <c r="E11" s="87"/>
      <c r="F11" s="88"/>
      <c r="G11" s="89"/>
    </row>
    <row r="12" spans="1:7" ht="13.5" thickBot="1" x14ac:dyDescent="0.25">
      <c r="A12" s="17"/>
      <c r="B12" s="18" t="s">
        <v>56</v>
      </c>
      <c r="C12" s="19" t="s">
        <v>14</v>
      </c>
      <c r="D12" s="20" t="s">
        <v>15</v>
      </c>
      <c r="E12" s="93">
        <f>SUM(E13:E14)</f>
        <v>4135000</v>
      </c>
      <c r="F12" s="94">
        <f>SUM(F13:F14)</f>
        <v>2019264</v>
      </c>
      <c r="G12" s="95">
        <f>SUM(G13:G14)</f>
        <v>2019264</v>
      </c>
    </row>
    <row r="13" spans="1:7" x14ac:dyDescent="0.2">
      <c r="A13" s="21"/>
      <c r="B13" s="22"/>
      <c r="C13" s="23" t="s">
        <v>16</v>
      </c>
      <c r="D13" s="24" t="s">
        <v>17</v>
      </c>
      <c r="E13" s="90">
        <f>E15+E17</f>
        <v>7000</v>
      </c>
      <c r="F13" s="91">
        <f>F15+F17</f>
        <v>2264</v>
      </c>
      <c r="G13" s="92">
        <f>G15+G17</f>
        <v>2264</v>
      </c>
    </row>
    <row r="14" spans="1:7" ht="13.5" thickBot="1" x14ac:dyDescent="0.25">
      <c r="A14" s="21"/>
      <c r="B14" s="22"/>
      <c r="C14" s="25" t="s">
        <v>18</v>
      </c>
      <c r="D14" s="26" t="s">
        <v>19</v>
      </c>
      <c r="E14" s="87">
        <f>E18</f>
        <v>4128000</v>
      </c>
      <c r="F14" s="88">
        <f>F18</f>
        <v>2017000</v>
      </c>
      <c r="G14" s="89">
        <f>SUM(G18)</f>
        <v>2017000</v>
      </c>
    </row>
    <row r="15" spans="1:7" ht="15.75" thickBot="1" x14ac:dyDescent="0.3">
      <c r="A15" s="27"/>
      <c r="B15" s="28"/>
      <c r="C15" s="29" t="s">
        <v>67</v>
      </c>
      <c r="D15" s="30" t="s">
        <v>17</v>
      </c>
      <c r="E15" s="111">
        <v>7000</v>
      </c>
      <c r="F15" s="112">
        <v>2264</v>
      </c>
      <c r="G15" s="113">
        <v>2264</v>
      </c>
    </row>
    <row r="16" spans="1:7" ht="15" x14ac:dyDescent="0.25">
      <c r="A16" s="31"/>
      <c r="B16" s="32"/>
      <c r="C16" s="33" t="s">
        <v>21</v>
      </c>
      <c r="D16" s="34" t="s">
        <v>15</v>
      </c>
      <c r="E16" s="108">
        <f>SUM(E17:E18)</f>
        <v>4128000</v>
      </c>
      <c r="F16" s="109">
        <f>SUM(F17:F18)</f>
        <v>2017000</v>
      </c>
      <c r="G16" s="110">
        <f>SUM(G17:G18)</f>
        <v>2017000</v>
      </c>
    </row>
    <row r="17" spans="1:7" ht="15" hidden="1" x14ac:dyDescent="0.25">
      <c r="A17" s="31"/>
      <c r="B17" s="32"/>
      <c r="C17" s="35" t="s">
        <v>16</v>
      </c>
      <c r="D17" s="36" t="s">
        <v>17</v>
      </c>
      <c r="E17" s="85"/>
      <c r="F17" s="81"/>
      <c r="G17" s="86"/>
    </row>
    <row r="18" spans="1:7" ht="15.75" thickBot="1" x14ac:dyDescent="0.3">
      <c r="A18" s="37"/>
      <c r="B18" s="38"/>
      <c r="C18" s="39"/>
      <c r="D18" s="40" t="s">
        <v>19</v>
      </c>
      <c r="E18" s="87">
        <v>4128000</v>
      </c>
      <c r="F18" s="88">
        <v>2017000</v>
      </c>
      <c r="G18" s="89">
        <v>2017000</v>
      </c>
    </row>
    <row r="19" spans="1:7" ht="13.5" thickBot="1" x14ac:dyDescent="0.25">
      <c r="A19" s="41"/>
      <c r="B19" s="42" t="s">
        <v>57</v>
      </c>
      <c r="C19" s="43" t="s">
        <v>14</v>
      </c>
      <c r="D19" s="20" t="s">
        <v>15</v>
      </c>
      <c r="E19" s="117">
        <f>SUM(E20:E23)</f>
        <v>397000</v>
      </c>
      <c r="F19" s="118">
        <f>SUM(F20:F23)</f>
        <v>277457</v>
      </c>
      <c r="G19" s="119">
        <f>SUM(G20:G23)</f>
        <v>277457</v>
      </c>
    </row>
    <row r="20" spans="1:7" ht="15.75" thickBot="1" x14ac:dyDescent="0.3">
      <c r="A20" s="44"/>
      <c r="B20" s="45"/>
      <c r="C20" s="46" t="s">
        <v>23</v>
      </c>
      <c r="D20" s="70" t="s">
        <v>15</v>
      </c>
      <c r="E20" s="114">
        <v>295000</v>
      </c>
      <c r="F20" s="147">
        <v>209114</v>
      </c>
      <c r="G20" s="116">
        <v>209114</v>
      </c>
    </row>
    <row r="21" spans="1:7" ht="15.75" thickBot="1" x14ac:dyDescent="0.3">
      <c r="A21" s="47"/>
      <c r="B21" s="48"/>
      <c r="C21" s="49" t="s">
        <v>24</v>
      </c>
      <c r="D21" s="71" t="s">
        <v>15</v>
      </c>
      <c r="E21" s="102">
        <v>27000</v>
      </c>
      <c r="F21" s="97">
        <v>19910</v>
      </c>
      <c r="G21" s="103">
        <v>19910</v>
      </c>
    </row>
    <row r="22" spans="1:7" ht="15.75" thickBot="1" x14ac:dyDescent="0.3">
      <c r="A22" s="50"/>
      <c r="B22" s="51"/>
      <c r="C22" s="52" t="s">
        <v>25</v>
      </c>
      <c r="D22" s="72" t="s">
        <v>15</v>
      </c>
      <c r="E22" s="104">
        <v>30000</v>
      </c>
      <c r="F22" s="98">
        <v>14976</v>
      </c>
      <c r="G22" s="105">
        <v>14976</v>
      </c>
    </row>
    <row r="23" spans="1:7" ht="15.75" thickBot="1" x14ac:dyDescent="0.3">
      <c r="A23" s="53"/>
      <c r="B23" s="54"/>
      <c r="C23" s="55" t="s">
        <v>26</v>
      </c>
      <c r="D23" s="73" t="s">
        <v>15</v>
      </c>
      <c r="E23" s="120">
        <v>45000</v>
      </c>
      <c r="F23" s="121">
        <v>33457</v>
      </c>
      <c r="G23" s="122">
        <v>33457</v>
      </c>
    </row>
    <row r="24" spans="1:7" ht="13.5" thickBot="1" x14ac:dyDescent="0.25">
      <c r="A24" s="17"/>
      <c r="B24" s="56" t="s">
        <v>58</v>
      </c>
      <c r="C24" s="57" t="s">
        <v>14</v>
      </c>
      <c r="D24" s="20"/>
      <c r="E24" s="117">
        <f>E25+E28</f>
        <v>35000</v>
      </c>
      <c r="F24" s="118">
        <f>F25+F28</f>
        <v>6934</v>
      </c>
      <c r="G24" s="119">
        <f>G25+G28</f>
        <v>6934</v>
      </c>
    </row>
    <row r="25" spans="1:7" ht="15" x14ac:dyDescent="0.25">
      <c r="A25" s="31"/>
      <c r="B25" s="6"/>
      <c r="C25" s="58" t="s">
        <v>10</v>
      </c>
      <c r="D25" s="74" t="s">
        <v>28</v>
      </c>
      <c r="E25" s="137">
        <f>SUM(E26:E27)</f>
        <v>10000</v>
      </c>
      <c r="F25" s="138">
        <f>SUM(F26:F27)</f>
        <v>0</v>
      </c>
      <c r="G25" s="139">
        <f>SUM(G26:G27)</f>
        <v>0</v>
      </c>
    </row>
    <row r="26" spans="1:7" ht="15" x14ac:dyDescent="0.25">
      <c r="A26" s="31"/>
      <c r="B26" s="59"/>
      <c r="C26" s="60"/>
      <c r="D26" s="75" t="s">
        <v>62</v>
      </c>
      <c r="E26" s="100">
        <v>10000</v>
      </c>
      <c r="F26" s="96">
        <v>0</v>
      </c>
      <c r="G26" s="101">
        <v>0</v>
      </c>
    </row>
    <row r="27" spans="1:7" ht="0.75" customHeight="1" x14ac:dyDescent="0.25">
      <c r="A27" s="31"/>
      <c r="B27" s="59"/>
      <c r="C27" s="60"/>
      <c r="D27" s="75" t="s">
        <v>30</v>
      </c>
      <c r="E27" s="100">
        <v>0</v>
      </c>
      <c r="F27" s="96">
        <v>0</v>
      </c>
      <c r="G27" s="101">
        <v>0</v>
      </c>
    </row>
    <row r="28" spans="1:7" ht="15" x14ac:dyDescent="0.25">
      <c r="A28" s="31"/>
      <c r="B28" s="10"/>
      <c r="C28" s="61" t="s">
        <v>23</v>
      </c>
      <c r="D28" s="76" t="s">
        <v>0</v>
      </c>
      <c r="E28" s="106">
        <f>E29+E30+E35+E36</f>
        <v>25000</v>
      </c>
      <c r="F28" s="99">
        <f>F29+F30+F35+F36</f>
        <v>6934</v>
      </c>
      <c r="G28" s="107">
        <f>G29+G30+G35+G36</f>
        <v>6934</v>
      </c>
    </row>
    <row r="29" spans="1:7" ht="15" x14ac:dyDescent="0.25">
      <c r="A29" s="31"/>
      <c r="B29" s="10"/>
      <c r="C29" s="62"/>
      <c r="D29" s="77" t="s">
        <v>64</v>
      </c>
      <c r="E29" s="85">
        <v>9000</v>
      </c>
      <c r="F29" s="81">
        <v>5130</v>
      </c>
      <c r="G29" s="86">
        <v>5130</v>
      </c>
    </row>
    <row r="30" spans="1:7" ht="15" x14ac:dyDescent="0.25">
      <c r="A30" s="31"/>
      <c r="B30" s="10"/>
      <c r="C30" s="62"/>
      <c r="D30" s="77" t="s">
        <v>63</v>
      </c>
      <c r="E30" s="136">
        <f>SUM(E31:E34)</f>
        <v>4000</v>
      </c>
      <c r="F30" s="81">
        <f>SUM(F31:F34)</f>
        <v>0</v>
      </c>
      <c r="G30" s="140">
        <f t="shared" ref="G30" si="0">SUM(G31:G34)</f>
        <v>0</v>
      </c>
    </row>
    <row r="31" spans="1:7" ht="15" x14ac:dyDescent="0.25">
      <c r="A31" s="31"/>
      <c r="B31" s="10"/>
      <c r="C31" s="62"/>
      <c r="D31" s="46" t="s">
        <v>23</v>
      </c>
      <c r="E31" s="114">
        <v>4000</v>
      </c>
      <c r="F31" s="115">
        <v>0</v>
      </c>
      <c r="G31" s="116">
        <v>0</v>
      </c>
    </row>
    <row r="32" spans="1:7" ht="15" x14ac:dyDescent="0.25">
      <c r="A32" s="31"/>
      <c r="B32" s="10"/>
      <c r="C32" s="62"/>
      <c r="D32" s="49" t="s">
        <v>24</v>
      </c>
      <c r="E32" s="102">
        <v>0</v>
      </c>
      <c r="F32" s="97">
        <v>0</v>
      </c>
      <c r="G32" s="103">
        <v>0</v>
      </c>
    </row>
    <row r="33" spans="1:7" ht="15" x14ac:dyDescent="0.25">
      <c r="A33" s="31"/>
      <c r="B33" s="10"/>
      <c r="C33" s="62"/>
      <c r="D33" s="52" t="s">
        <v>25</v>
      </c>
      <c r="E33" s="104">
        <v>0</v>
      </c>
      <c r="F33" s="98">
        <v>0</v>
      </c>
      <c r="G33" s="105">
        <v>0</v>
      </c>
    </row>
    <row r="34" spans="1:7" ht="15" x14ac:dyDescent="0.25">
      <c r="A34" s="31"/>
      <c r="B34" s="10"/>
      <c r="C34" s="62"/>
      <c r="D34" s="55" t="s">
        <v>26</v>
      </c>
      <c r="E34" s="120">
        <v>0</v>
      </c>
      <c r="F34" s="121">
        <v>0</v>
      </c>
      <c r="G34" s="122">
        <v>0</v>
      </c>
    </row>
    <row r="35" spans="1:7" ht="15" x14ac:dyDescent="0.25">
      <c r="A35" s="31"/>
      <c r="B35" s="10"/>
      <c r="C35" s="62"/>
      <c r="D35" s="77" t="s">
        <v>65</v>
      </c>
      <c r="E35" s="85">
        <v>2000</v>
      </c>
      <c r="F35" s="81">
        <v>1804</v>
      </c>
      <c r="G35" s="86">
        <v>1804</v>
      </c>
    </row>
    <row r="36" spans="1:7" ht="15.75" thickBot="1" x14ac:dyDescent="0.3">
      <c r="A36" s="31"/>
      <c r="B36" s="63"/>
      <c r="C36" s="64"/>
      <c r="D36" s="80" t="s">
        <v>66</v>
      </c>
      <c r="E36" s="141">
        <v>10000</v>
      </c>
      <c r="F36" s="142">
        <v>0</v>
      </c>
      <c r="G36" s="143">
        <v>0</v>
      </c>
    </row>
    <row r="37" spans="1:7" ht="13.5" thickBot="1" x14ac:dyDescent="0.25">
      <c r="A37" s="148" t="s">
        <v>40</v>
      </c>
      <c r="B37" s="149"/>
      <c r="C37" s="65" t="s">
        <v>21</v>
      </c>
      <c r="D37" s="66"/>
      <c r="E37" s="123">
        <v>199000</v>
      </c>
      <c r="F37" s="124">
        <v>107000</v>
      </c>
      <c r="G37" s="125">
        <v>107000</v>
      </c>
    </row>
    <row r="38" spans="1:7" ht="13.5" thickBot="1" x14ac:dyDescent="0.25">
      <c r="A38" s="148" t="s">
        <v>41</v>
      </c>
      <c r="B38" s="149"/>
      <c r="C38" s="65" t="s">
        <v>21</v>
      </c>
      <c r="D38" s="66"/>
      <c r="E38" s="123">
        <v>170000</v>
      </c>
      <c r="F38" s="124">
        <v>169000</v>
      </c>
      <c r="G38" s="125">
        <v>169000</v>
      </c>
    </row>
    <row r="39" spans="1:7" ht="13.5" thickBot="1" x14ac:dyDescent="0.25">
      <c r="A39" s="145" t="s">
        <v>42</v>
      </c>
      <c r="B39" s="146"/>
      <c r="C39" s="65" t="s">
        <v>21</v>
      </c>
      <c r="D39" s="66"/>
      <c r="E39" s="123">
        <v>150000</v>
      </c>
      <c r="F39" s="124">
        <v>11000</v>
      </c>
      <c r="G39" s="125">
        <v>11000</v>
      </c>
    </row>
    <row r="40" spans="1:7" ht="13.5" thickBot="1" x14ac:dyDescent="0.25">
      <c r="A40" s="145" t="s">
        <v>50</v>
      </c>
      <c r="B40" s="146"/>
      <c r="C40" s="65" t="s">
        <v>21</v>
      </c>
      <c r="D40" s="66"/>
      <c r="E40" s="123">
        <v>100000</v>
      </c>
      <c r="F40" s="124">
        <v>52000</v>
      </c>
      <c r="G40" s="125">
        <v>52000</v>
      </c>
    </row>
    <row r="41" spans="1:7" ht="13.5" thickBot="1" x14ac:dyDescent="0.25">
      <c r="A41" s="145" t="s">
        <v>59</v>
      </c>
      <c r="B41" s="146"/>
      <c r="C41" s="65" t="s">
        <v>21</v>
      </c>
      <c r="D41" s="66"/>
      <c r="E41" s="123">
        <v>3461000</v>
      </c>
      <c r="F41" s="124">
        <v>2670600</v>
      </c>
      <c r="G41" s="125">
        <v>2670600</v>
      </c>
    </row>
    <row r="42" spans="1:7" ht="13.5" thickBot="1" x14ac:dyDescent="0.25">
      <c r="A42" s="148" t="s">
        <v>60</v>
      </c>
      <c r="B42" s="149"/>
      <c r="C42" s="65" t="s">
        <v>21</v>
      </c>
      <c r="D42" s="66"/>
      <c r="E42" s="123">
        <v>0</v>
      </c>
      <c r="F42" s="124">
        <v>0</v>
      </c>
      <c r="G42" s="125">
        <v>0</v>
      </c>
    </row>
    <row r="43" spans="1:7" ht="13.5" thickBot="1" x14ac:dyDescent="0.25">
      <c r="A43" s="148" t="s">
        <v>61</v>
      </c>
      <c r="B43" s="149"/>
      <c r="C43" s="65" t="s">
        <v>21</v>
      </c>
      <c r="D43" s="66"/>
      <c r="E43" s="126">
        <v>20000</v>
      </c>
      <c r="F43" s="127">
        <v>16937</v>
      </c>
      <c r="G43" s="128">
        <v>16937</v>
      </c>
    </row>
    <row r="44" spans="1:7" ht="15.75" thickBot="1" x14ac:dyDescent="0.3">
      <c r="A44" s="1"/>
      <c r="B44" s="1"/>
      <c r="C44" s="1"/>
      <c r="D44" s="67" t="s">
        <v>34</v>
      </c>
      <c r="E44" s="132">
        <f>SUM(E6,E7,E8,E9,E10,E11,E15,E25)</f>
        <v>2454000</v>
      </c>
      <c r="F44" s="132">
        <f>SUM(F6,F7,F8,F9,F10,F11,F15,F25)</f>
        <v>1815198</v>
      </c>
      <c r="G44" s="133">
        <f>SUM(G6,G7,G8,G9,G10,G11,G15,G25)</f>
        <v>1815198</v>
      </c>
    </row>
    <row r="45" spans="1:7" ht="15.75" thickBot="1" x14ac:dyDescent="0.3">
      <c r="A45" s="1"/>
      <c r="B45" s="1"/>
      <c r="C45" s="1"/>
      <c r="D45" s="68" t="s">
        <v>35</v>
      </c>
      <c r="E45" s="134">
        <f>SUM(E16,E19,E28,E37,E38,E42,E43,E39,E40,E41)</f>
        <v>8650000</v>
      </c>
      <c r="F45" s="144">
        <f>SUM(F16,F19,F28,F37,F38,F39,F42,F43,F3,F40,F41)</f>
        <v>5327928</v>
      </c>
      <c r="G45" s="135">
        <f>SUM(G16,G19,G28,G37,G38,G42,G43,G39,G40,G41)</f>
        <v>5327928</v>
      </c>
    </row>
    <row r="46" spans="1:7" ht="16.5" thickBot="1" x14ac:dyDescent="0.3">
      <c r="A46" s="1"/>
      <c r="B46" s="1"/>
      <c r="C46" s="1"/>
      <c r="D46" s="69" t="s">
        <v>36</v>
      </c>
      <c r="E46" s="129">
        <f>SUM(E44:E45)</f>
        <v>11104000</v>
      </c>
      <c r="F46" s="130">
        <f>SUM(F44:F45)</f>
        <v>7143126</v>
      </c>
      <c r="G46" s="131">
        <f>SUM(G44:G45)</f>
        <v>7143126</v>
      </c>
    </row>
  </sheetData>
  <mergeCells count="10">
    <mergeCell ref="A37:B37"/>
    <mergeCell ref="A38:B38"/>
    <mergeCell ref="A42:B42"/>
    <mergeCell ref="A43:B43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13</vt:i4>
      </vt:variant>
    </vt:vector>
  </HeadingPairs>
  <TitlesOfParts>
    <vt:vector size="13" baseType="lpstr">
      <vt:lpstr>IANUARIE</vt:lpstr>
      <vt:lpstr>FEBRUARIE</vt:lpstr>
      <vt:lpstr>MARTIE</vt:lpstr>
      <vt:lpstr>APRILIE</vt:lpstr>
      <vt:lpstr>MAI</vt:lpstr>
      <vt:lpstr>IUNIE</vt:lpstr>
      <vt:lpstr>IULIE</vt:lpstr>
      <vt:lpstr>AUGUST</vt:lpstr>
      <vt:lpstr>SEPTEMBRIE</vt:lpstr>
      <vt:lpstr>OCTOMBRIE</vt:lpstr>
      <vt:lpstr>NOIEMBRIE</vt:lpstr>
      <vt:lpstr>DECEMBRIE</vt:lpstr>
      <vt:lpstr>Foaie2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Stan</dc:creator>
  <cp:lastModifiedBy>Daniela Stan</cp:lastModifiedBy>
  <cp:lastPrinted>2018-12-20T09:59:09Z</cp:lastPrinted>
  <dcterms:created xsi:type="dcterms:W3CDTF">2019-01-21T09:00:01Z</dcterms:created>
  <dcterms:modified xsi:type="dcterms:W3CDTF">2023-02-07T12:07:03Z</dcterms:modified>
</cp:coreProperties>
</file>